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 codeName="{296A6A55-71EF-3FAC-97E6-161027D96622}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marketing-luispacheco/Downloads/BIC/Bupa-Solutions/"/>
    </mc:Choice>
  </mc:AlternateContent>
  <xr:revisionPtr revIDLastSave="0" documentId="13_ncr:1_{662A5560-4BB0-1D4E-98D5-DD865567B6F1}" xr6:coauthVersionLast="47" xr6:coauthVersionMax="47" xr10:uidLastSave="{00000000-0000-0000-0000-000000000000}"/>
  <bookViews>
    <workbookView xWindow="0" yWindow="500" windowWidth="33600" windowHeight="20500" tabRatio="376" xr2:uid="{00000000-000D-0000-FFFF-FFFF00000000}"/>
  </bookViews>
  <sheets>
    <sheet name="INGRESO DE DATOS" sheetId="6" r:id="rId1"/>
    <sheet name="Bupa Alpha" sheetId="18" r:id="rId2"/>
    <sheet name="Tablas" sheetId="4" state="hidden" r:id="rId3"/>
  </sheets>
  <definedNames>
    <definedName name="_xlnm.Print_Area" localSheetId="1">'Bupa Alpha'!$A$1:$K$62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8" l="1"/>
  <c r="E78" i="4" l="1"/>
  <c r="F78" i="4"/>
  <c r="G78" i="4"/>
  <c r="H78" i="4"/>
  <c r="E79" i="4"/>
  <c r="F79" i="4"/>
  <c r="G79" i="4"/>
  <c r="H79" i="4"/>
  <c r="E80" i="4"/>
  <c r="F80" i="4"/>
  <c r="G80" i="4"/>
  <c r="H80" i="4"/>
  <c r="E81" i="4"/>
  <c r="F81" i="4"/>
  <c r="G81" i="4"/>
  <c r="H81" i="4"/>
  <c r="E82" i="4"/>
  <c r="F82" i="4"/>
  <c r="G82" i="4"/>
  <c r="H82" i="4"/>
  <c r="E83" i="4"/>
  <c r="F83" i="4"/>
  <c r="G83" i="4"/>
  <c r="H83" i="4"/>
  <c r="E84" i="4"/>
  <c r="F84" i="4"/>
  <c r="G84" i="4"/>
  <c r="H84" i="4"/>
  <c r="E85" i="4"/>
  <c r="F85" i="4"/>
  <c r="G85" i="4"/>
  <c r="H85" i="4"/>
  <c r="E86" i="4"/>
  <c r="F86" i="4"/>
  <c r="G86" i="4"/>
  <c r="H86" i="4"/>
  <c r="E87" i="4"/>
  <c r="F87" i="4"/>
  <c r="G87" i="4"/>
  <c r="H87" i="4"/>
  <c r="E88" i="4"/>
  <c r="F88" i="4"/>
  <c r="G88" i="4"/>
  <c r="H88" i="4"/>
  <c r="E89" i="4"/>
  <c r="F89" i="4"/>
  <c r="G89" i="4"/>
  <c r="H89" i="4"/>
  <c r="E90" i="4"/>
  <c r="F90" i="4"/>
  <c r="G90" i="4"/>
  <c r="H90" i="4"/>
  <c r="E91" i="4"/>
  <c r="F91" i="4"/>
  <c r="G91" i="4"/>
  <c r="H91" i="4"/>
  <c r="E92" i="4"/>
  <c r="F92" i="4"/>
  <c r="G92" i="4"/>
  <c r="H92" i="4"/>
  <c r="E93" i="4"/>
  <c r="F93" i="4"/>
  <c r="G93" i="4"/>
  <c r="H93" i="4"/>
  <c r="E94" i="4"/>
  <c r="F94" i="4"/>
  <c r="G94" i="4"/>
  <c r="H94" i="4"/>
  <c r="E95" i="4"/>
  <c r="F95" i="4"/>
  <c r="G95" i="4"/>
  <c r="H95" i="4"/>
  <c r="E96" i="4"/>
  <c r="F96" i="4"/>
  <c r="G96" i="4"/>
  <c r="H96" i="4"/>
  <c r="E97" i="4"/>
  <c r="F97" i="4"/>
  <c r="G97" i="4"/>
  <c r="H97" i="4"/>
  <c r="E98" i="4"/>
  <c r="F98" i="4"/>
  <c r="G98" i="4"/>
  <c r="H98" i="4"/>
  <c r="E99" i="4"/>
  <c r="F99" i="4"/>
  <c r="G99" i="4"/>
  <c r="H99" i="4"/>
  <c r="E100" i="4"/>
  <c r="F100" i="4"/>
  <c r="G100" i="4"/>
  <c r="H100" i="4"/>
  <c r="E101" i="4"/>
  <c r="F101" i="4"/>
  <c r="G101" i="4"/>
  <c r="H101" i="4"/>
  <c r="E102" i="4"/>
  <c r="F102" i="4"/>
  <c r="G102" i="4"/>
  <c r="H102" i="4"/>
  <c r="E103" i="4"/>
  <c r="F103" i="4"/>
  <c r="G103" i="4"/>
  <c r="H103" i="4"/>
  <c r="E104" i="4"/>
  <c r="F104" i="4"/>
  <c r="G104" i="4"/>
  <c r="H104" i="4"/>
  <c r="E105" i="4"/>
  <c r="F105" i="4"/>
  <c r="G105" i="4"/>
  <c r="H105" i="4"/>
  <c r="E106" i="4"/>
  <c r="F106" i="4"/>
  <c r="G106" i="4"/>
  <c r="H106" i="4"/>
  <c r="E107" i="4"/>
  <c r="F107" i="4"/>
  <c r="G107" i="4"/>
  <c r="H107" i="4"/>
  <c r="E108" i="4"/>
  <c r="F108" i="4"/>
  <c r="G108" i="4"/>
  <c r="H108" i="4"/>
  <c r="E109" i="4"/>
  <c r="F109" i="4"/>
  <c r="G109" i="4"/>
  <c r="H109" i="4"/>
  <c r="E110" i="4"/>
  <c r="F110" i="4"/>
  <c r="G110" i="4"/>
  <c r="H110" i="4"/>
  <c r="E111" i="4"/>
  <c r="F111" i="4"/>
  <c r="G111" i="4"/>
  <c r="H111" i="4"/>
  <c r="E112" i="4"/>
  <c r="F112" i="4"/>
  <c r="G112" i="4"/>
  <c r="H112" i="4"/>
  <c r="E113" i="4"/>
  <c r="F113" i="4"/>
  <c r="G113" i="4"/>
  <c r="H113" i="4"/>
  <c r="E114" i="4"/>
  <c r="F114" i="4"/>
  <c r="G114" i="4"/>
  <c r="H114" i="4"/>
  <c r="E115" i="4"/>
  <c r="F115" i="4"/>
  <c r="G115" i="4"/>
  <c r="H115" i="4"/>
  <c r="E116" i="4"/>
  <c r="F116" i="4"/>
  <c r="G116" i="4"/>
  <c r="H116" i="4"/>
  <c r="E117" i="4"/>
  <c r="F117" i="4"/>
  <c r="G117" i="4"/>
  <c r="H117" i="4"/>
  <c r="E118" i="4"/>
  <c r="F118" i="4"/>
  <c r="G118" i="4"/>
  <c r="H118" i="4"/>
  <c r="E119" i="4"/>
  <c r="F119" i="4"/>
  <c r="G119" i="4"/>
  <c r="H119" i="4"/>
  <c r="E120" i="4"/>
  <c r="F120" i="4"/>
  <c r="G120" i="4"/>
  <c r="H120" i="4"/>
  <c r="E121" i="4"/>
  <c r="F121" i="4"/>
  <c r="G121" i="4"/>
  <c r="H121" i="4"/>
  <c r="E122" i="4"/>
  <c r="F122" i="4"/>
  <c r="G122" i="4"/>
  <c r="H122" i="4"/>
  <c r="E123" i="4"/>
  <c r="F123" i="4"/>
  <c r="G123" i="4"/>
  <c r="H123" i="4"/>
  <c r="E124" i="4"/>
  <c r="F124" i="4"/>
  <c r="G124" i="4"/>
  <c r="H124" i="4"/>
  <c r="E125" i="4"/>
  <c r="F125" i="4"/>
  <c r="G125" i="4"/>
  <c r="H125" i="4"/>
  <c r="E126" i="4"/>
  <c r="F126" i="4"/>
  <c r="G126" i="4"/>
  <c r="H126" i="4"/>
  <c r="E127" i="4"/>
  <c r="F127" i="4"/>
  <c r="G127" i="4"/>
  <c r="H127" i="4"/>
  <c r="E128" i="4"/>
  <c r="F128" i="4"/>
  <c r="G128" i="4"/>
  <c r="H128" i="4"/>
  <c r="E129" i="4"/>
  <c r="F129" i="4"/>
  <c r="G129" i="4"/>
  <c r="H129" i="4"/>
  <c r="E130" i="4"/>
  <c r="F130" i="4"/>
  <c r="G130" i="4"/>
  <c r="H130" i="4"/>
  <c r="E131" i="4"/>
  <c r="F131" i="4"/>
  <c r="G131" i="4"/>
  <c r="H131" i="4"/>
  <c r="E132" i="4"/>
  <c r="F132" i="4"/>
  <c r="G132" i="4"/>
  <c r="H132" i="4"/>
  <c r="E133" i="4"/>
  <c r="F133" i="4"/>
  <c r="G133" i="4"/>
  <c r="H133" i="4"/>
  <c r="E134" i="4"/>
  <c r="F134" i="4"/>
  <c r="G134" i="4"/>
  <c r="H134" i="4"/>
  <c r="E135" i="4"/>
  <c r="F135" i="4"/>
  <c r="G135" i="4"/>
  <c r="H135" i="4"/>
  <c r="E136" i="4"/>
  <c r="F136" i="4"/>
  <c r="G136" i="4"/>
  <c r="H136" i="4"/>
  <c r="E137" i="4"/>
  <c r="F137" i="4"/>
  <c r="G137" i="4"/>
  <c r="H137" i="4"/>
  <c r="E138" i="4"/>
  <c r="F138" i="4"/>
  <c r="G138" i="4"/>
  <c r="H138" i="4"/>
  <c r="E139" i="4"/>
  <c r="F139" i="4"/>
  <c r="G139" i="4"/>
  <c r="H139" i="4"/>
  <c r="E140" i="4"/>
  <c r="F140" i="4"/>
  <c r="G140" i="4"/>
  <c r="H140" i="4"/>
  <c r="E141" i="4"/>
  <c r="F141" i="4"/>
  <c r="G141" i="4"/>
  <c r="H141" i="4"/>
  <c r="E142" i="4"/>
  <c r="F142" i="4"/>
  <c r="G142" i="4"/>
  <c r="H142" i="4"/>
  <c r="E143" i="4"/>
  <c r="F143" i="4"/>
  <c r="G143" i="4"/>
  <c r="H143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78" i="4"/>
  <c r="F10" i="18" l="1"/>
  <c r="H18" i="18"/>
  <c r="K42" i="18" s="1"/>
  <c r="H16" i="18"/>
  <c r="I41" i="18" s="1"/>
  <c r="J32" i="18"/>
  <c r="K34" i="18"/>
  <c r="J34" i="18"/>
  <c r="I34" i="18"/>
  <c r="H34" i="18"/>
  <c r="G34" i="18"/>
  <c r="H725" i="4"/>
  <c r="G725" i="4"/>
  <c r="F725" i="4"/>
  <c r="E725" i="4"/>
  <c r="D725" i="4"/>
  <c r="H724" i="4"/>
  <c r="G724" i="4"/>
  <c r="F724" i="4"/>
  <c r="E724" i="4"/>
  <c r="D724" i="4"/>
  <c r="H723" i="4"/>
  <c r="G723" i="4"/>
  <c r="F723" i="4"/>
  <c r="E723" i="4"/>
  <c r="D723" i="4"/>
  <c r="H722" i="4"/>
  <c r="G722" i="4"/>
  <c r="F722" i="4"/>
  <c r="E722" i="4"/>
  <c r="D722" i="4"/>
  <c r="H721" i="4"/>
  <c r="G721" i="4"/>
  <c r="F721" i="4"/>
  <c r="E721" i="4"/>
  <c r="D721" i="4"/>
  <c r="H720" i="4"/>
  <c r="G720" i="4"/>
  <c r="F720" i="4"/>
  <c r="E720" i="4"/>
  <c r="D720" i="4"/>
  <c r="H719" i="4"/>
  <c r="G719" i="4"/>
  <c r="F719" i="4"/>
  <c r="E719" i="4"/>
  <c r="D719" i="4"/>
  <c r="H718" i="4"/>
  <c r="G718" i="4"/>
  <c r="F718" i="4"/>
  <c r="E718" i="4"/>
  <c r="D718" i="4"/>
  <c r="H717" i="4"/>
  <c r="G717" i="4"/>
  <c r="F717" i="4"/>
  <c r="E717" i="4"/>
  <c r="D717" i="4"/>
  <c r="H716" i="4"/>
  <c r="G716" i="4"/>
  <c r="F716" i="4"/>
  <c r="E716" i="4"/>
  <c r="D716" i="4"/>
  <c r="H715" i="4"/>
  <c r="G715" i="4"/>
  <c r="F715" i="4"/>
  <c r="E715" i="4"/>
  <c r="D715" i="4"/>
  <c r="H714" i="4"/>
  <c r="G714" i="4"/>
  <c r="F714" i="4"/>
  <c r="E714" i="4"/>
  <c r="D714" i="4"/>
  <c r="H713" i="4"/>
  <c r="G713" i="4"/>
  <c r="F713" i="4"/>
  <c r="E713" i="4"/>
  <c r="D713" i="4"/>
  <c r="H712" i="4"/>
  <c r="G712" i="4"/>
  <c r="F712" i="4"/>
  <c r="E712" i="4"/>
  <c r="D712" i="4"/>
  <c r="H711" i="4"/>
  <c r="G711" i="4"/>
  <c r="F711" i="4"/>
  <c r="E711" i="4"/>
  <c r="D711" i="4"/>
  <c r="H710" i="4"/>
  <c r="G710" i="4"/>
  <c r="F710" i="4"/>
  <c r="E710" i="4"/>
  <c r="D710" i="4"/>
  <c r="H709" i="4"/>
  <c r="G709" i="4"/>
  <c r="F709" i="4"/>
  <c r="E709" i="4"/>
  <c r="D709" i="4"/>
  <c r="H708" i="4"/>
  <c r="G708" i="4"/>
  <c r="F708" i="4"/>
  <c r="E708" i="4"/>
  <c r="D708" i="4"/>
  <c r="H707" i="4"/>
  <c r="G707" i="4"/>
  <c r="F707" i="4"/>
  <c r="E707" i="4"/>
  <c r="D707" i="4"/>
  <c r="H706" i="4"/>
  <c r="G706" i="4"/>
  <c r="F706" i="4"/>
  <c r="E706" i="4"/>
  <c r="D706" i="4"/>
  <c r="H705" i="4"/>
  <c r="G705" i="4"/>
  <c r="F705" i="4"/>
  <c r="E705" i="4"/>
  <c r="D705" i="4"/>
  <c r="H704" i="4"/>
  <c r="G704" i="4"/>
  <c r="F704" i="4"/>
  <c r="E704" i="4"/>
  <c r="D704" i="4"/>
  <c r="H703" i="4"/>
  <c r="G703" i="4"/>
  <c r="F703" i="4"/>
  <c r="E703" i="4"/>
  <c r="D703" i="4"/>
  <c r="H702" i="4"/>
  <c r="G702" i="4"/>
  <c r="F702" i="4"/>
  <c r="E702" i="4"/>
  <c r="D702" i="4"/>
  <c r="H701" i="4"/>
  <c r="G701" i="4"/>
  <c r="F701" i="4"/>
  <c r="E701" i="4"/>
  <c r="D701" i="4"/>
  <c r="H700" i="4"/>
  <c r="G700" i="4"/>
  <c r="F700" i="4"/>
  <c r="E700" i="4"/>
  <c r="D700" i="4"/>
  <c r="H699" i="4"/>
  <c r="G699" i="4"/>
  <c r="F699" i="4"/>
  <c r="E699" i="4"/>
  <c r="D699" i="4"/>
  <c r="H698" i="4"/>
  <c r="G698" i="4"/>
  <c r="F698" i="4"/>
  <c r="E698" i="4"/>
  <c r="D698" i="4"/>
  <c r="H697" i="4"/>
  <c r="G697" i="4"/>
  <c r="F697" i="4"/>
  <c r="E697" i="4"/>
  <c r="D697" i="4"/>
  <c r="H696" i="4"/>
  <c r="G696" i="4"/>
  <c r="F696" i="4"/>
  <c r="E696" i="4"/>
  <c r="D696" i="4"/>
  <c r="H695" i="4"/>
  <c r="G695" i="4"/>
  <c r="F695" i="4"/>
  <c r="E695" i="4"/>
  <c r="D695" i="4"/>
  <c r="H694" i="4"/>
  <c r="G694" i="4"/>
  <c r="F694" i="4"/>
  <c r="E694" i="4"/>
  <c r="D694" i="4"/>
  <c r="H693" i="4"/>
  <c r="G693" i="4"/>
  <c r="F693" i="4"/>
  <c r="E693" i="4"/>
  <c r="D693" i="4"/>
  <c r="H692" i="4"/>
  <c r="G692" i="4"/>
  <c r="F692" i="4"/>
  <c r="E692" i="4"/>
  <c r="D692" i="4"/>
  <c r="H691" i="4"/>
  <c r="G691" i="4"/>
  <c r="F691" i="4"/>
  <c r="E691" i="4"/>
  <c r="D691" i="4"/>
  <c r="H690" i="4"/>
  <c r="G690" i="4"/>
  <c r="F690" i="4"/>
  <c r="E690" i="4"/>
  <c r="D690" i="4"/>
  <c r="H689" i="4"/>
  <c r="G689" i="4"/>
  <c r="F689" i="4"/>
  <c r="E689" i="4"/>
  <c r="D689" i="4"/>
  <c r="H688" i="4"/>
  <c r="G688" i="4"/>
  <c r="F688" i="4"/>
  <c r="E688" i="4"/>
  <c r="D688" i="4"/>
  <c r="H687" i="4"/>
  <c r="G687" i="4"/>
  <c r="F687" i="4"/>
  <c r="E687" i="4"/>
  <c r="D687" i="4"/>
  <c r="H686" i="4"/>
  <c r="G686" i="4"/>
  <c r="F686" i="4"/>
  <c r="E686" i="4"/>
  <c r="D686" i="4"/>
  <c r="H685" i="4"/>
  <c r="G685" i="4"/>
  <c r="F685" i="4"/>
  <c r="E685" i="4"/>
  <c r="D685" i="4"/>
  <c r="H684" i="4"/>
  <c r="G684" i="4"/>
  <c r="F684" i="4"/>
  <c r="E684" i="4"/>
  <c r="D684" i="4"/>
  <c r="H683" i="4"/>
  <c r="G683" i="4"/>
  <c r="F683" i="4"/>
  <c r="E683" i="4"/>
  <c r="D683" i="4"/>
  <c r="H682" i="4"/>
  <c r="G682" i="4"/>
  <c r="F682" i="4"/>
  <c r="E682" i="4"/>
  <c r="D682" i="4"/>
  <c r="H681" i="4"/>
  <c r="G681" i="4"/>
  <c r="F681" i="4"/>
  <c r="E681" i="4"/>
  <c r="D681" i="4"/>
  <c r="H680" i="4"/>
  <c r="G680" i="4"/>
  <c r="F680" i="4"/>
  <c r="E680" i="4"/>
  <c r="D680" i="4"/>
  <c r="H679" i="4"/>
  <c r="G679" i="4"/>
  <c r="F679" i="4"/>
  <c r="E679" i="4"/>
  <c r="D679" i="4"/>
  <c r="H678" i="4"/>
  <c r="G678" i="4"/>
  <c r="F678" i="4"/>
  <c r="E678" i="4"/>
  <c r="D678" i="4"/>
  <c r="H677" i="4"/>
  <c r="G677" i="4"/>
  <c r="F677" i="4"/>
  <c r="E677" i="4"/>
  <c r="D677" i="4"/>
  <c r="H676" i="4"/>
  <c r="G676" i="4"/>
  <c r="F676" i="4"/>
  <c r="E676" i="4"/>
  <c r="D676" i="4"/>
  <c r="H675" i="4"/>
  <c r="G675" i="4"/>
  <c r="F675" i="4"/>
  <c r="E675" i="4"/>
  <c r="D675" i="4"/>
  <c r="H674" i="4"/>
  <c r="G674" i="4"/>
  <c r="F674" i="4"/>
  <c r="E674" i="4"/>
  <c r="D674" i="4"/>
  <c r="H673" i="4"/>
  <c r="G673" i="4"/>
  <c r="F673" i="4"/>
  <c r="E673" i="4"/>
  <c r="D673" i="4"/>
  <c r="H672" i="4"/>
  <c r="G672" i="4"/>
  <c r="F672" i="4"/>
  <c r="E672" i="4"/>
  <c r="D672" i="4"/>
  <c r="H671" i="4"/>
  <c r="G671" i="4"/>
  <c r="F671" i="4"/>
  <c r="E671" i="4"/>
  <c r="D671" i="4"/>
  <c r="H670" i="4"/>
  <c r="G670" i="4"/>
  <c r="F670" i="4"/>
  <c r="E670" i="4"/>
  <c r="D670" i="4"/>
  <c r="H669" i="4"/>
  <c r="G669" i="4"/>
  <c r="F669" i="4"/>
  <c r="E669" i="4"/>
  <c r="D669" i="4"/>
  <c r="H668" i="4"/>
  <c r="G668" i="4"/>
  <c r="F668" i="4"/>
  <c r="E668" i="4"/>
  <c r="D668" i="4"/>
  <c r="H667" i="4"/>
  <c r="G667" i="4"/>
  <c r="F667" i="4"/>
  <c r="E667" i="4"/>
  <c r="D667" i="4"/>
  <c r="H666" i="4"/>
  <c r="G666" i="4"/>
  <c r="F666" i="4"/>
  <c r="E666" i="4"/>
  <c r="D666" i="4"/>
  <c r="H665" i="4"/>
  <c r="G665" i="4"/>
  <c r="F665" i="4"/>
  <c r="E665" i="4"/>
  <c r="D665" i="4"/>
  <c r="H664" i="4"/>
  <c r="G664" i="4"/>
  <c r="F664" i="4"/>
  <c r="E664" i="4"/>
  <c r="D664" i="4"/>
  <c r="H663" i="4"/>
  <c r="G663" i="4"/>
  <c r="F663" i="4"/>
  <c r="E663" i="4"/>
  <c r="D663" i="4"/>
  <c r="H662" i="4"/>
  <c r="G662" i="4"/>
  <c r="F662" i="4"/>
  <c r="E662" i="4"/>
  <c r="D662" i="4"/>
  <c r="H661" i="4"/>
  <c r="G661" i="4"/>
  <c r="F661" i="4"/>
  <c r="E661" i="4"/>
  <c r="D661" i="4"/>
  <c r="H660" i="4"/>
  <c r="G660" i="4"/>
  <c r="F660" i="4"/>
  <c r="E660" i="4"/>
  <c r="D660" i="4"/>
  <c r="H659" i="4"/>
  <c r="G659" i="4"/>
  <c r="F659" i="4"/>
  <c r="E659" i="4"/>
  <c r="D659" i="4"/>
  <c r="H658" i="4"/>
  <c r="G658" i="4"/>
  <c r="F658" i="4"/>
  <c r="E658" i="4"/>
  <c r="D658" i="4"/>
  <c r="H580" i="4"/>
  <c r="G580" i="4"/>
  <c r="F580" i="4"/>
  <c r="E580" i="4"/>
  <c r="D580" i="4"/>
  <c r="H579" i="4"/>
  <c r="G579" i="4"/>
  <c r="F579" i="4"/>
  <c r="E579" i="4"/>
  <c r="D579" i="4"/>
  <c r="H578" i="4"/>
  <c r="G578" i="4"/>
  <c r="F578" i="4"/>
  <c r="E578" i="4"/>
  <c r="D578" i="4"/>
  <c r="H577" i="4"/>
  <c r="G577" i="4"/>
  <c r="F577" i="4"/>
  <c r="E577" i="4"/>
  <c r="D577" i="4"/>
  <c r="H576" i="4"/>
  <c r="G576" i="4"/>
  <c r="F576" i="4"/>
  <c r="E576" i="4"/>
  <c r="D576" i="4"/>
  <c r="H575" i="4"/>
  <c r="G575" i="4"/>
  <c r="F575" i="4"/>
  <c r="E575" i="4"/>
  <c r="D575" i="4"/>
  <c r="H574" i="4"/>
  <c r="G574" i="4"/>
  <c r="F574" i="4"/>
  <c r="E574" i="4"/>
  <c r="D574" i="4"/>
  <c r="H573" i="4"/>
  <c r="G573" i="4"/>
  <c r="F573" i="4"/>
  <c r="E573" i="4"/>
  <c r="D573" i="4"/>
  <c r="H572" i="4"/>
  <c r="G572" i="4"/>
  <c r="F572" i="4"/>
  <c r="E572" i="4"/>
  <c r="D572" i="4"/>
  <c r="H571" i="4"/>
  <c r="G571" i="4"/>
  <c r="F571" i="4"/>
  <c r="E571" i="4"/>
  <c r="D571" i="4"/>
  <c r="H570" i="4"/>
  <c r="G570" i="4"/>
  <c r="F570" i="4"/>
  <c r="E570" i="4"/>
  <c r="D570" i="4"/>
  <c r="H569" i="4"/>
  <c r="G569" i="4"/>
  <c r="F569" i="4"/>
  <c r="E569" i="4"/>
  <c r="D569" i="4"/>
  <c r="H568" i="4"/>
  <c r="G568" i="4"/>
  <c r="F568" i="4"/>
  <c r="E568" i="4"/>
  <c r="D568" i="4"/>
  <c r="H567" i="4"/>
  <c r="G567" i="4"/>
  <c r="F567" i="4"/>
  <c r="E567" i="4"/>
  <c r="D567" i="4"/>
  <c r="H566" i="4"/>
  <c r="G566" i="4"/>
  <c r="F566" i="4"/>
  <c r="E566" i="4"/>
  <c r="D566" i="4"/>
  <c r="H565" i="4"/>
  <c r="G565" i="4"/>
  <c r="F565" i="4"/>
  <c r="E565" i="4"/>
  <c r="D565" i="4"/>
  <c r="H564" i="4"/>
  <c r="G564" i="4"/>
  <c r="F564" i="4"/>
  <c r="E564" i="4"/>
  <c r="D564" i="4"/>
  <c r="H563" i="4"/>
  <c r="G563" i="4"/>
  <c r="F563" i="4"/>
  <c r="E563" i="4"/>
  <c r="D563" i="4"/>
  <c r="H562" i="4"/>
  <c r="G562" i="4"/>
  <c r="F562" i="4"/>
  <c r="E562" i="4"/>
  <c r="D562" i="4"/>
  <c r="H561" i="4"/>
  <c r="G561" i="4"/>
  <c r="F561" i="4"/>
  <c r="E561" i="4"/>
  <c r="D561" i="4"/>
  <c r="H560" i="4"/>
  <c r="G560" i="4"/>
  <c r="F560" i="4"/>
  <c r="E560" i="4"/>
  <c r="D560" i="4"/>
  <c r="H559" i="4"/>
  <c r="G559" i="4"/>
  <c r="F559" i="4"/>
  <c r="E559" i="4"/>
  <c r="D559" i="4"/>
  <c r="H558" i="4"/>
  <c r="G558" i="4"/>
  <c r="F558" i="4"/>
  <c r="E558" i="4"/>
  <c r="D558" i="4"/>
  <c r="H557" i="4"/>
  <c r="G557" i="4"/>
  <c r="F557" i="4"/>
  <c r="E557" i="4"/>
  <c r="D557" i="4"/>
  <c r="H556" i="4"/>
  <c r="G556" i="4"/>
  <c r="F556" i="4"/>
  <c r="E556" i="4"/>
  <c r="D556" i="4"/>
  <c r="H555" i="4"/>
  <c r="G555" i="4"/>
  <c r="F555" i="4"/>
  <c r="E555" i="4"/>
  <c r="D555" i="4"/>
  <c r="H554" i="4"/>
  <c r="G554" i="4"/>
  <c r="F554" i="4"/>
  <c r="E554" i="4"/>
  <c r="D554" i="4"/>
  <c r="H553" i="4"/>
  <c r="G553" i="4"/>
  <c r="F553" i="4"/>
  <c r="E553" i="4"/>
  <c r="D553" i="4"/>
  <c r="H552" i="4"/>
  <c r="G552" i="4"/>
  <c r="F552" i="4"/>
  <c r="E552" i="4"/>
  <c r="D552" i="4"/>
  <c r="H551" i="4"/>
  <c r="G551" i="4"/>
  <c r="F551" i="4"/>
  <c r="E551" i="4"/>
  <c r="D551" i="4"/>
  <c r="H550" i="4"/>
  <c r="G550" i="4"/>
  <c r="F550" i="4"/>
  <c r="E550" i="4"/>
  <c r="D550" i="4"/>
  <c r="H549" i="4"/>
  <c r="G549" i="4"/>
  <c r="F549" i="4"/>
  <c r="E549" i="4"/>
  <c r="D549" i="4"/>
  <c r="H548" i="4"/>
  <c r="G548" i="4"/>
  <c r="F548" i="4"/>
  <c r="E548" i="4"/>
  <c r="D548" i="4"/>
  <c r="H547" i="4"/>
  <c r="G547" i="4"/>
  <c r="F547" i="4"/>
  <c r="E547" i="4"/>
  <c r="D547" i="4"/>
  <c r="H546" i="4"/>
  <c r="G546" i="4"/>
  <c r="F546" i="4"/>
  <c r="E546" i="4"/>
  <c r="D546" i="4"/>
  <c r="H545" i="4"/>
  <c r="G545" i="4"/>
  <c r="F545" i="4"/>
  <c r="E545" i="4"/>
  <c r="D545" i="4"/>
  <c r="H544" i="4"/>
  <c r="G544" i="4"/>
  <c r="F544" i="4"/>
  <c r="E544" i="4"/>
  <c r="D544" i="4"/>
  <c r="H543" i="4"/>
  <c r="G543" i="4"/>
  <c r="F543" i="4"/>
  <c r="E543" i="4"/>
  <c r="D543" i="4"/>
  <c r="H542" i="4"/>
  <c r="G542" i="4"/>
  <c r="F542" i="4"/>
  <c r="E542" i="4"/>
  <c r="D542" i="4"/>
  <c r="H541" i="4"/>
  <c r="G541" i="4"/>
  <c r="F541" i="4"/>
  <c r="E541" i="4"/>
  <c r="D541" i="4"/>
  <c r="H540" i="4"/>
  <c r="G540" i="4"/>
  <c r="F540" i="4"/>
  <c r="E540" i="4"/>
  <c r="D540" i="4"/>
  <c r="H539" i="4"/>
  <c r="G539" i="4"/>
  <c r="F539" i="4"/>
  <c r="E539" i="4"/>
  <c r="D539" i="4"/>
  <c r="H538" i="4"/>
  <c r="G538" i="4"/>
  <c r="F538" i="4"/>
  <c r="E538" i="4"/>
  <c r="D538" i="4"/>
  <c r="H537" i="4"/>
  <c r="G537" i="4"/>
  <c r="F537" i="4"/>
  <c r="E537" i="4"/>
  <c r="D537" i="4"/>
  <c r="H536" i="4"/>
  <c r="G536" i="4"/>
  <c r="F536" i="4"/>
  <c r="E536" i="4"/>
  <c r="D536" i="4"/>
  <c r="H535" i="4"/>
  <c r="G535" i="4"/>
  <c r="F535" i="4"/>
  <c r="E535" i="4"/>
  <c r="D535" i="4"/>
  <c r="H534" i="4"/>
  <c r="G534" i="4"/>
  <c r="F534" i="4"/>
  <c r="E534" i="4"/>
  <c r="D534" i="4"/>
  <c r="H533" i="4"/>
  <c r="G533" i="4"/>
  <c r="F533" i="4"/>
  <c r="E533" i="4"/>
  <c r="D533" i="4"/>
  <c r="H532" i="4"/>
  <c r="G532" i="4"/>
  <c r="F532" i="4"/>
  <c r="E532" i="4"/>
  <c r="D532" i="4"/>
  <c r="H531" i="4"/>
  <c r="G531" i="4"/>
  <c r="F531" i="4"/>
  <c r="E531" i="4"/>
  <c r="D531" i="4"/>
  <c r="H530" i="4"/>
  <c r="G530" i="4"/>
  <c r="F530" i="4"/>
  <c r="E530" i="4"/>
  <c r="D530" i="4"/>
  <c r="H529" i="4"/>
  <c r="G529" i="4"/>
  <c r="F529" i="4"/>
  <c r="E529" i="4"/>
  <c r="D529" i="4"/>
  <c r="H528" i="4"/>
  <c r="G528" i="4"/>
  <c r="F528" i="4"/>
  <c r="E528" i="4"/>
  <c r="D528" i="4"/>
  <c r="H527" i="4"/>
  <c r="G527" i="4"/>
  <c r="F527" i="4"/>
  <c r="E527" i="4"/>
  <c r="D527" i="4"/>
  <c r="H526" i="4"/>
  <c r="G526" i="4"/>
  <c r="F526" i="4"/>
  <c r="E526" i="4"/>
  <c r="D526" i="4"/>
  <c r="H525" i="4"/>
  <c r="G525" i="4"/>
  <c r="F525" i="4"/>
  <c r="E525" i="4"/>
  <c r="D525" i="4"/>
  <c r="H524" i="4"/>
  <c r="G524" i="4"/>
  <c r="F524" i="4"/>
  <c r="E524" i="4"/>
  <c r="D524" i="4"/>
  <c r="H523" i="4"/>
  <c r="G523" i="4"/>
  <c r="F523" i="4"/>
  <c r="E523" i="4"/>
  <c r="D523" i="4"/>
  <c r="H522" i="4"/>
  <c r="G522" i="4"/>
  <c r="F522" i="4"/>
  <c r="E522" i="4"/>
  <c r="D522" i="4"/>
  <c r="H521" i="4"/>
  <c r="G521" i="4"/>
  <c r="F521" i="4"/>
  <c r="E521" i="4"/>
  <c r="D521" i="4"/>
  <c r="H520" i="4"/>
  <c r="G520" i="4"/>
  <c r="F520" i="4"/>
  <c r="E520" i="4"/>
  <c r="D520" i="4"/>
  <c r="H519" i="4"/>
  <c r="G519" i="4"/>
  <c r="F519" i="4"/>
  <c r="E519" i="4"/>
  <c r="D519" i="4"/>
  <c r="H518" i="4"/>
  <c r="G518" i="4"/>
  <c r="F518" i="4"/>
  <c r="E518" i="4"/>
  <c r="D518" i="4"/>
  <c r="H517" i="4"/>
  <c r="G517" i="4"/>
  <c r="F517" i="4"/>
  <c r="E517" i="4"/>
  <c r="D517" i="4"/>
  <c r="H516" i="4"/>
  <c r="G516" i="4"/>
  <c r="F516" i="4"/>
  <c r="E516" i="4"/>
  <c r="D516" i="4"/>
  <c r="H515" i="4"/>
  <c r="G515" i="4"/>
  <c r="F515" i="4"/>
  <c r="E515" i="4"/>
  <c r="D515" i="4"/>
  <c r="H514" i="4"/>
  <c r="G514" i="4"/>
  <c r="F514" i="4"/>
  <c r="E514" i="4"/>
  <c r="D514" i="4"/>
  <c r="H513" i="4"/>
  <c r="G513" i="4"/>
  <c r="F513" i="4"/>
  <c r="E513" i="4"/>
  <c r="D513" i="4"/>
  <c r="H435" i="4"/>
  <c r="G435" i="4"/>
  <c r="F435" i="4"/>
  <c r="E435" i="4"/>
  <c r="D435" i="4"/>
  <c r="H434" i="4"/>
  <c r="G434" i="4"/>
  <c r="F434" i="4"/>
  <c r="E434" i="4"/>
  <c r="D434" i="4"/>
  <c r="H433" i="4"/>
  <c r="G433" i="4"/>
  <c r="F433" i="4"/>
  <c r="E433" i="4"/>
  <c r="D433" i="4"/>
  <c r="H432" i="4"/>
  <c r="G432" i="4"/>
  <c r="F432" i="4"/>
  <c r="E432" i="4"/>
  <c r="D432" i="4"/>
  <c r="H431" i="4"/>
  <c r="G431" i="4"/>
  <c r="F431" i="4"/>
  <c r="E431" i="4"/>
  <c r="D431" i="4"/>
  <c r="H430" i="4"/>
  <c r="G430" i="4"/>
  <c r="F430" i="4"/>
  <c r="E430" i="4"/>
  <c r="D430" i="4"/>
  <c r="H429" i="4"/>
  <c r="G429" i="4"/>
  <c r="F429" i="4"/>
  <c r="E429" i="4"/>
  <c r="D429" i="4"/>
  <c r="H428" i="4"/>
  <c r="G428" i="4"/>
  <c r="F428" i="4"/>
  <c r="E428" i="4"/>
  <c r="D428" i="4"/>
  <c r="H427" i="4"/>
  <c r="G427" i="4"/>
  <c r="F427" i="4"/>
  <c r="E427" i="4"/>
  <c r="D427" i="4"/>
  <c r="H426" i="4"/>
  <c r="G426" i="4"/>
  <c r="F426" i="4"/>
  <c r="E426" i="4"/>
  <c r="D426" i="4"/>
  <c r="H425" i="4"/>
  <c r="G425" i="4"/>
  <c r="F425" i="4"/>
  <c r="E425" i="4"/>
  <c r="D425" i="4"/>
  <c r="H424" i="4"/>
  <c r="G424" i="4"/>
  <c r="F424" i="4"/>
  <c r="E424" i="4"/>
  <c r="D424" i="4"/>
  <c r="H423" i="4"/>
  <c r="G423" i="4"/>
  <c r="F423" i="4"/>
  <c r="E423" i="4"/>
  <c r="D423" i="4"/>
  <c r="H422" i="4"/>
  <c r="G422" i="4"/>
  <c r="F422" i="4"/>
  <c r="E422" i="4"/>
  <c r="D422" i="4"/>
  <c r="H421" i="4"/>
  <c r="G421" i="4"/>
  <c r="F421" i="4"/>
  <c r="E421" i="4"/>
  <c r="D421" i="4"/>
  <c r="H420" i="4"/>
  <c r="G420" i="4"/>
  <c r="F420" i="4"/>
  <c r="E420" i="4"/>
  <c r="D420" i="4"/>
  <c r="H419" i="4"/>
  <c r="G419" i="4"/>
  <c r="F419" i="4"/>
  <c r="E419" i="4"/>
  <c r="D419" i="4"/>
  <c r="H418" i="4"/>
  <c r="G418" i="4"/>
  <c r="F418" i="4"/>
  <c r="E418" i="4"/>
  <c r="D418" i="4"/>
  <c r="H417" i="4"/>
  <c r="G417" i="4"/>
  <c r="F417" i="4"/>
  <c r="E417" i="4"/>
  <c r="D417" i="4"/>
  <c r="H416" i="4"/>
  <c r="G416" i="4"/>
  <c r="F416" i="4"/>
  <c r="E416" i="4"/>
  <c r="D416" i="4"/>
  <c r="H415" i="4"/>
  <c r="G415" i="4"/>
  <c r="F415" i="4"/>
  <c r="E415" i="4"/>
  <c r="D415" i="4"/>
  <c r="H414" i="4"/>
  <c r="G414" i="4"/>
  <c r="F414" i="4"/>
  <c r="E414" i="4"/>
  <c r="D414" i="4"/>
  <c r="H413" i="4"/>
  <c r="G413" i="4"/>
  <c r="F413" i="4"/>
  <c r="E413" i="4"/>
  <c r="D413" i="4"/>
  <c r="H412" i="4"/>
  <c r="G412" i="4"/>
  <c r="F412" i="4"/>
  <c r="E412" i="4"/>
  <c r="D412" i="4"/>
  <c r="H411" i="4"/>
  <c r="G411" i="4"/>
  <c r="F411" i="4"/>
  <c r="E411" i="4"/>
  <c r="D411" i="4"/>
  <c r="H410" i="4"/>
  <c r="G410" i="4"/>
  <c r="F410" i="4"/>
  <c r="E410" i="4"/>
  <c r="D410" i="4"/>
  <c r="H409" i="4"/>
  <c r="G409" i="4"/>
  <c r="F409" i="4"/>
  <c r="E409" i="4"/>
  <c r="D409" i="4"/>
  <c r="H408" i="4"/>
  <c r="G408" i="4"/>
  <c r="F408" i="4"/>
  <c r="E408" i="4"/>
  <c r="D408" i="4"/>
  <c r="H407" i="4"/>
  <c r="G407" i="4"/>
  <c r="F407" i="4"/>
  <c r="E407" i="4"/>
  <c r="D407" i="4"/>
  <c r="H406" i="4"/>
  <c r="G406" i="4"/>
  <c r="F406" i="4"/>
  <c r="E406" i="4"/>
  <c r="D406" i="4"/>
  <c r="H405" i="4"/>
  <c r="G405" i="4"/>
  <c r="F405" i="4"/>
  <c r="E405" i="4"/>
  <c r="D405" i="4"/>
  <c r="H404" i="4"/>
  <c r="G404" i="4"/>
  <c r="F404" i="4"/>
  <c r="E404" i="4"/>
  <c r="D404" i="4"/>
  <c r="H403" i="4"/>
  <c r="G403" i="4"/>
  <c r="F403" i="4"/>
  <c r="E403" i="4"/>
  <c r="D403" i="4"/>
  <c r="H402" i="4"/>
  <c r="G402" i="4"/>
  <c r="F402" i="4"/>
  <c r="E402" i="4"/>
  <c r="D402" i="4"/>
  <c r="H401" i="4"/>
  <c r="G401" i="4"/>
  <c r="F401" i="4"/>
  <c r="E401" i="4"/>
  <c r="D401" i="4"/>
  <c r="H400" i="4"/>
  <c r="G400" i="4"/>
  <c r="F400" i="4"/>
  <c r="E400" i="4"/>
  <c r="D400" i="4"/>
  <c r="H399" i="4"/>
  <c r="G399" i="4"/>
  <c r="F399" i="4"/>
  <c r="E399" i="4"/>
  <c r="D399" i="4"/>
  <c r="H398" i="4"/>
  <c r="G398" i="4"/>
  <c r="F398" i="4"/>
  <c r="E398" i="4"/>
  <c r="D398" i="4"/>
  <c r="H397" i="4"/>
  <c r="G397" i="4"/>
  <c r="F397" i="4"/>
  <c r="E397" i="4"/>
  <c r="D397" i="4"/>
  <c r="H396" i="4"/>
  <c r="G396" i="4"/>
  <c r="F396" i="4"/>
  <c r="E396" i="4"/>
  <c r="D396" i="4"/>
  <c r="H395" i="4"/>
  <c r="G395" i="4"/>
  <c r="F395" i="4"/>
  <c r="E395" i="4"/>
  <c r="D395" i="4"/>
  <c r="H394" i="4"/>
  <c r="G394" i="4"/>
  <c r="F394" i="4"/>
  <c r="E394" i="4"/>
  <c r="D394" i="4"/>
  <c r="H393" i="4"/>
  <c r="G393" i="4"/>
  <c r="F393" i="4"/>
  <c r="E393" i="4"/>
  <c r="D393" i="4"/>
  <c r="H392" i="4"/>
  <c r="G392" i="4"/>
  <c r="F392" i="4"/>
  <c r="E392" i="4"/>
  <c r="D392" i="4"/>
  <c r="H391" i="4"/>
  <c r="G391" i="4"/>
  <c r="F391" i="4"/>
  <c r="E391" i="4"/>
  <c r="D391" i="4"/>
  <c r="H390" i="4"/>
  <c r="G390" i="4"/>
  <c r="F390" i="4"/>
  <c r="E390" i="4"/>
  <c r="D390" i="4"/>
  <c r="H389" i="4"/>
  <c r="G389" i="4"/>
  <c r="F389" i="4"/>
  <c r="E389" i="4"/>
  <c r="D389" i="4"/>
  <c r="H388" i="4"/>
  <c r="G388" i="4"/>
  <c r="F388" i="4"/>
  <c r="E388" i="4"/>
  <c r="D388" i="4"/>
  <c r="H387" i="4"/>
  <c r="G387" i="4"/>
  <c r="F387" i="4"/>
  <c r="E387" i="4"/>
  <c r="D387" i="4"/>
  <c r="H386" i="4"/>
  <c r="G386" i="4"/>
  <c r="F386" i="4"/>
  <c r="E386" i="4"/>
  <c r="D386" i="4"/>
  <c r="H385" i="4"/>
  <c r="G385" i="4"/>
  <c r="F385" i="4"/>
  <c r="E385" i="4"/>
  <c r="D385" i="4"/>
  <c r="H384" i="4"/>
  <c r="G384" i="4"/>
  <c r="F384" i="4"/>
  <c r="E384" i="4"/>
  <c r="D384" i="4"/>
  <c r="H383" i="4"/>
  <c r="G383" i="4"/>
  <c r="F383" i="4"/>
  <c r="E383" i="4"/>
  <c r="D383" i="4"/>
  <c r="H382" i="4"/>
  <c r="G382" i="4"/>
  <c r="F382" i="4"/>
  <c r="E382" i="4"/>
  <c r="D382" i="4"/>
  <c r="H381" i="4"/>
  <c r="G381" i="4"/>
  <c r="F381" i="4"/>
  <c r="E381" i="4"/>
  <c r="D381" i="4"/>
  <c r="H380" i="4"/>
  <c r="G380" i="4"/>
  <c r="F380" i="4"/>
  <c r="E380" i="4"/>
  <c r="D380" i="4"/>
  <c r="H379" i="4"/>
  <c r="G379" i="4"/>
  <c r="F379" i="4"/>
  <c r="E379" i="4"/>
  <c r="D379" i="4"/>
  <c r="H378" i="4"/>
  <c r="G378" i="4"/>
  <c r="F378" i="4"/>
  <c r="E378" i="4"/>
  <c r="D378" i="4"/>
  <c r="H377" i="4"/>
  <c r="G377" i="4"/>
  <c r="F377" i="4"/>
  <c r="E377" i="4"/>
  <c r="D377" i="4"/>
  <c r="H376" i="4"/>
  <c r="G376" i="4"/>
  <c r="F376" i="4"/>
  <c r="E376" i="4"/>
  <c r="D376" i="4"/>
  <c r="H375" i="4"/>
  <c r="G375" i="4"/>
  <c r="F375" i="4"/>
  <c r="E375" i="4"/>
  <c r="D375" i="4"/>
  <c r="H374" i="4"/>
  <c r="G374" i="4"/>
  <c r="F374" i="4"/>
  <c r="E374" i="4"/>
  <c r="D374" i="4"/>
  <c r="H373" i="4"/>
  <c r="G373" i="4"/>
  <c r="F373" i="4"/>
  <c r="E373" i="4"/>
  <c r="D373" i="4"/>
  <c r="H372" i="4"/>
  <c r="G372" i="4"/>
  <c r="F372" i="4"/>
  <c r="E372" i="4"/>
  <c r="D372" i="4"/>
  <c r="H371" i="4"/>
  <c r="G371" i="4"/>
  <c r="F371" i="4"/>
  <c r="E371" i="4"/>
  <c r="D371" i="4"/>
  <c r="H370" i="4"/>
  <c r="G370" i="4"/>
  <c r="F370" i="4"/>
  <c r="E370" i="4"/>
  <c r="D370" i="4"/>
  <c r="H369" i="4"/>
  <c r="G369" i="4"/>
  <c r="F369" i="4"/>
  <c r="E369" i="4"/>
  <c r="D369" i="4"/>
  <c r="H368" i="4"/>
  <c r="K16" i="18"/>
  <c r="G368" i="4"/>
  <c r="F368" i="4"/>
  <c r="E368" i="4"/>
  <c r="D368" i="4"/>
  <c r="H290" i="4"/>
  <c r="G290" i="4"/>
  <c r="F290" i="4"/>
  <c r="E290" i="4"/>
  <c r="D290" i="4"/>
  <c r="H289" i="4"/>
  <c r="G289" i="4"/>
  <c r="F289" i="4"/>
  <c r="E289" i="4"/>
  <c r="D289" i="4"/>
  <c r="H288" i="4"/>
  <c r="G288" i="4"/>
  <c r="F288" i="4"/>
  <c r="E288" i="4"/>
  <c r="D288" i="4"/>
  <c r="H287" i="4"/>
  <c r="G287" i="4"/>
  <c r="F287" i="4"/>
  <c r="E287" i="4"/>
  <c r="D287" i="4"/>
  <c r="H286" i="4"/>
  <c r="G286" i="4"/>
  <c r="F286" i="4"/>
  <c r="E286" i="4"/>
  <c r="D286" i="4"/>
  <c r="H285" i="4"/>
  <c r="G285" i="4"/>
  <c r="F285" i="4"/>
  <c r="E285" i="4"/>
  <c r="D285" i="4"/>
  <c r="H284" i="4"/>
  <c r="G284" i="4"/>
  <c r="F284" i="4"/>
  <c r="E284" i="4"/>
  <c r="D284" i="4"/>
  <c r="H283" i="4"/>
  <c r="G283" i="4"/>
  <c r="F283" i="4"/>
  <c r="E283" i="4"/>
  <c r="D283" i="4"/>
  <c r="H282" i="4"/>
  <c r="G282" i="4"/>
  <c r="F282" i="4"/>
  <c r="E282" i="4"/>
  <c r="D282" i="4"/>
  <c r="H281" i="4"/>
  <c r="G281" i="4"/>
  <c r="F281" i="4"/>
  <c r="E281" i="4"/>
  <c r="D281" i="4"/>
  <c r="H280" i="4"/>
  <c r="G280" i="4"/>
  <c r="F280" i="4"/>
  <c r="E280" i="4"/>
  <c r="D280" i="4"/>
  <c r="H279" i="4"/>
  <c r="G279" i="4"/>
  <c r="F279" i="4"/>
  <c r="E279" i="4"/>
  <c r="D279" i="4"/>
  <c r="H278" i="4"/>
  <c r="G278" i="4"/>
  <c r="F278" i="4"/>
  <c r="E278" i="4"/>
  <c r="D278" i="4"/>
  <c r="H277" i="4"/>
  <c r="G277" i="4"/>
  <c r="F277" i="4"/>
  <c r="E277" i="4"/>
  <c r="D277" i="4"/>
  <c r="H276" i="4"/>
  <c r="G276" i="4"/>
  <c r="F276" i="4"/>
  <c r="E276" i="4"/>
  <c r="D276" i="4"/>
  <c r="H275" i="4"/>
  <c r="G275" i="4"/>
  <c r="F275" i="4"/>
  <c r="E275" i="4"/>
  <c r="D275" i="4"/>
  <c r="H274" i="4"/>
  <c r="G274" i="4"/>
  <c r="F274" i="4"/>
  <c r="E274" i="4"/>
  <c r="D274" i="4"/>
  <c r="H273" i="4"/>
  <c r="G273" i="4"/>
  <c r="F273" i="4"/>
  <c r="E273" i="4"/>
  <c r="D273" i="4"/>
  <c r="H272" i="4"/>
  <c r="G272" i="4"/>
  <c r="F272" i="4"/>
  <c r="E272" i="4"/>
  <c r="D272" i="4"/>
  <c r="H271" i="4"/>
  <c r="G271" i="4"/>
  <c r="F271" i="4"/>
  <c r="E271" i="4"/>
  <c r="D271" i="4"/>
  <c r="H270" i="4"/>
  <c r="G270" i="4"/>
  <c r="F270" i="4"/>
  <c r="E270" i="4"/>
  <c r="D270" i="4"/>
  <c r="H269" i="4"/>
  <c r="G269" i="4"/>
  <c r="F269" i="4"/>
  <c r="E269" i="4"/>
  <c r="D269" i="4"/>
  <c r="H268" i="4"/>
  <c r="G268" i="4"/>
  <c r="F268" i="4"/>
  <c r="E268" i="4"/>
  <c r="D268" i="4"/>
  <c r="H267" i="4"/>
  <c r="G267" i="4"/>
  <c r="F267" i="4"/>
  <c r="E267" i="4"/>
  <c r="D267" i="4"/>
  <c r="H266" i="4"/>
  <c r="G266" i="4"/>
  <c r="F266" i="4"/>
  <c r="E266" i="4"/>
  <c r="D266" i="4"/>
  <c r="H265" i="4"/>
  <c r="G265" i="4"/>
  <c r="F265" i="4"/>
  <c r="E265" i="4"/>
  <c r="D265" i="4"/>
  <c r="H264" i="4"/>
  <c r="G264" i="4"/>
  <c r="F264" i="4"/>
  <c r="E264" i="4"/>
  <c r="D264" i="4"/>
  <c r="H263" i="4"/>
  <c r="G263" i="4"/>
  <c r="F263" i="4"/>
  <c r="E263" i="4"/>
  <c r="D263" i="4"/>
  <c r="H262" i="4"/>
  <c r="G262" i="4"/>
  <c r="F262" i="4"/>
  <c r="E262" i="4"/>
  <c r="D262" i="4"/>
  <c r="H261" i="4"/>
  <c r="G261" i="4"/>
  <c r="F261" i="4"/>
  <c r="E261" i="4"/>
  <c r="D261" i="4"/>
  <c r="H260" i="4"/>
  <c r="G260" i="4"/>
  <c r="F260" i="4"/>
  <c r="E260" i="4"/>
  <c r="D260" i="4"/>
  <c r="H259" i="4"/>
  <c r="G259" i="4"/>
  <c r="F259" i="4"/>
  <c r="E259" i="4"/>
  <c r="D259" i="4"/>
  <c r="H258" i="4"/>
  <c r="G258" i="4"/>
  <c r="F258" i="4"/>
  <c r="E258" i="4"/>
  <c r="D258" i="4"/>
  <c r="H257" i="4"/>
  <c r="G257" i="4"/>
  <c r="F257" i="4"/>
  <c r="E257" i="4"/>
  <c r="D257" i="4"/>
  <c r="H256" i="4"/>
  <c r="G256" i="4"/>
  <c r="F256" i="4"/>
  <c r="E256" i="4"/>
  <c r="D256" i="4"/>
  <c r="H255" i="4"/>
  <c r="G255" i="4"/>
  <c r="F255" i="4"/>
  <c r="E255" i="4"/>
  <c r="D255" i="4"/>
  <c r="H254" i="4"/>
  <c r="G254" i="4"/>
  <c r="F254" i="4"/>
  <c r="E254" i="4"/>
  <c r="D254" i="4"/>
  <c r="H253" i="4"/>
  <c r="G253" i="4"/>
  <c r="F253" i="4"/>
  <c r="E253" i="4"/>
  <c r="D253" i="4"/>
  <c r="H252" i="4"/>
  <c r="G252" i="4"/>
  <c r="F252" i="4"/>
  <c r="E252" i="4"/>
  <c r="D252" i="4"/>
  <c r="H251" i="4"/>
  <c r="G251" i="4"/>
  <c r="F251" i="4"/>
  <c r="E251" i="4"/>
  <c r="D251" i="4"/>
  <c r="H250" i="4"/>
  <c r="G250" i="4"/>
  <c r="F250" i="4"/>
  <c r="E250" i="4"/>
  <c r="D250" i="4"/>
  <c r="H249" i="4"/>
  <c r="G249" i="4"/>
  <c r="F249" i="4"/>
  <c r="E249" i="4"/>
  <c r="D249" i="4"/>
  <c r="H248" i="4"/>
  <c r="G248" i="4"/>
  <c r="F248" i="4"/>
  <c r="E248" i="4"/>
  <c r="D248" i="4"/>
  <c r="H247" i="4"/>
  <c r="G247" i="4"/>
  <c r="F247" i="4"/>
  <c r="E247" i="4"/>
  <c r="D247" i="4"/>
  <c r="H246" i="4"/>
  <c r="G246" i="4"/>
  <c r="F246" i="4"/>
  <c r="E246" i="4"/>
  <c r="D246" i="4"/>
  <c r="H245" i="4"/>
  <c r="G245" i="4"/>
  <c r="F245" i="4"/>
  <c r="E245" i="4"/>
  <c r="D245" i="4"/>
  <c r="H244" i="4"/>
  <c r="G244" i="4"/>
  <c r="F244" i="4"/>
  <c r="E244" i="4"/>
  <c r="D244" i="4"/>
  <c r="H243" i="4"/>
  <c r="G243" i="4"/>
  <c r="F243" i="4"/>
  <c r="E243" i="4"/>
  <c r="D243" i="4"/>
  <c r="H242" i="4"/>
  <c r="G242" i="4"/>
  <c r="F242" i="4"/>
  <c r="E242" i="4"/>
  <c r="D242" i="4"/>
  <c r="H241" i="4"/>
  <c r="G241" i="4"/>
  <c r="F241" i="4"/>
  <c r="E241" i="4"/>
  <c r="D241" i="4"/>
  <c r="H240" i="4"/>
  <c r="G240" i="4"/>
  <c r="F240" i="4"/>
  <c r="E240" i="4"/>
  <c r="D240" i="4"/>
  <c r="H239" i="4"/>
  <c r="G239" i="4"/>
  <c r="F239" i="4"/>
  <c r="E239" i="4"/>
  <c r="D239" i="4"/>
  <c r="H238" i="4"/>
  <c r="G238" i="4"/>
  <c r="F238" i="4"/>
  <c r="E238" i="4"/>
  <c r="D238" i="4"/>
  <c r="H237" i="4"/>
  <c r="G237" i="4"/>
  <c r="F237" i="4"/>
  <c r="E237" i="4"/>
  <c r="D237" i="4"/>
  <c r="H236" i="4"/>
  <c r="G236" i="4"/>
  <c r="F236" i="4"/>
  <c r="E236" i="4"/>
  <c r="D236" i="4"/>
  <c r="H235" i="4"/>
  <c r="G235" i="4"/>
  <c r="F235" i="4"/>
  <c r="E235" i="4"/>
  <c r="D235" i="4"/>
  <c r="H234" i="4"/>
  <c r="G234" i="4"/>
  <c r="F234" i="4"/>
  <c r="E234" i="4"/>
  <c r="D234" i="4"/>
  <c r="H233" i="4"/>
  <c r="G233" i="4"/>
  <c r="F233" i="4"/>
  <c r="E233" i="4"/>
  <c r="D233" i="4"/>
  <c r="H232" i="4"/>
  <c r="G232" i="4"/>
  <c r="F232" i="4"/>
  <c r="E232" i="4"/>
  <c r="D232" i="4"/>
  <c r="H231" i="4"/>
  <c r="G231" i="4"/>
  <c r="F231" i="4"/>
  <c r="E231" i="4"/>
  <c r="D231" i="4"/>
  <c r="H230" i="4"/>
  <c r="G230" i="4"/>
  <c r="F230" i="4"/>
  <c r="E230" i="4"/>
  <c r="D230" i="4"/>
  <c r="H229" i="4"/>
  <c r="G229" i="4"/>
  <c r="F229" i="4"/>
  <c r="E229" i="4"/>
  <c r="D229" i="4"/>
  <c r="H228" i="4"/>
  <c r="G228" i="4"/>
  <c r="F228" i="4"/>
  <c r="E228" i="4"/>
  <c r="D228" i="4"/>
  <c r="H227" i="4"/>
  <c r="G227" i="4"/>
  <c r="F227" i="4"/>
  <c r="E227" i="4"/>
  <c r="D227" i="4"/>
  <c r="H226" i="4"/>
  <c r="G226" i="4"/>
  <c r="F226" i="4"/>
  <c r="E226" i="4"/>
  <c r="D226" i="4"/>
  <c r="H225" i="4"/>
  <c r="G225" i="4"/>
  <c r="F225" i="4"/>
  <c r="E225" i="4"/>
  <c r="D225" i="4"/>
  <c r="H224" i="4"/>
  <c r="G224" i="4"/>
  <c r="F224" i="4"/>
  <c r="E224" i="4"/>
  <c r="D224" i="4"/>
  <c r="H223" i="4"/>
  <c r="G223" i="4"/>
  <c r="F223" i="4"/>
  <c r="E223" i="4"/>
  <c r="D223" i="4"/>
  <c r="H33" i="18"/>
  <c r="I33" i="18"/>
  <c r="J33" i="18"/>
  <c r="K33" i="18"/>
  <c r="G33" i="18"/>
  <c r="F14" i="18"/>
  <c r="F12" i="18"/>
  <c r="K18" i="18"/>
  <c r="D144" i="4"/>
  <c r="G43" i="18" s="1"/>
  <c r="E144" i="4"/>
  <c r="H43" i="18" s="1"/>
  <c r="F144" i="4"/>
  <c r="I43" i="18" s="1"/>
  <c r="G144" i="4"/>
  <c r="J43" i="18" s="1"/>
  <c r="H144" i="4"/>
  <c r="K43" i="18" s="1"/>
  <c r="D145" i="4"/>
  <c r="G44" i="18" s="1"/>
  <c r="E145" i="4"/>
  <c r="H44" i="18" s="1"/>
  <c r="F145" i="4"/>
  <c r="I44" i="18" s="1"/>
  <c r="G145" i="4"/>
  <c r="J44" i="18" s="1"/>
  <c r="H145" i="4"/>
  <c r="K44" i="18" s="1"/>
  <c r="K30" i="18" l="1"/>
  <c r="H32" i="18"/>
  <c r="G42" i="18"/>
  <c r="H41" i="18"/>
  <c r="H42" i="18"/>
  <c r="I42" i="18"/>
  <c r="G32" i="18"/>
  <c r="J41" i="18"/>
  <c r="I31" i="18"/>
  <c r="G31" i="18"/>
  <c r="K31" i="18"/>
  <c r="I32" i="18"/>
  <c r="J40" i="18"/>
  <c r="H30" i="18"/>
  <c r="G40" i="18"/>
  <c r="J42" i="18"/>
  <c r="J30" i="18"/>
  <c r="I30" i="18"/>
  <c r="K32" i="18"/>
  <c r="H40" i="18"/>
  <c r="K40" i="18"/>
  <c r="I40" i="18"/>
  <c r="I45" i="18" s="1"/>
  <c r="G30" i="18"/>
  <c r="H31" i="18"/>
  <c r="G41" i="18"/>
  <c r="K41" i="18"/>
  <c r="J31" i="18"/>
  <c r="K35" i="18" l="1"/>
  <c r="K37" i="18" s="1"/>
  <c r="H45" i="18"/>
  <c r="H48" i="18" s="1"/>
  <c r="G35" i="18"/>
  <c r="G37" i="18" s="1"/>
  <c r="J35" i="18"/>
  <c r="J37" i="18" s="1"/>
  <c r="J45" i="18"/>
  <c r="J47" i="18" s="1"/>
  <c r="I35" i="18"/>
  <c r="I37" i="18" s="1"/>
  <c r="H35" i="18"/>
  <c r="H37" i="18" s="1"/>
  <c r="I48" i="18"/>
  <c r="I47" i="18"/>
  <c r="K45" i="18"/>
  <c r="K47" i="18" s="1"/>
  <c r="G45" i="18"/>
  <c r="G48" i="18" s="1"/>
  <c r="H47" i="18" l="1"/>
  <c r="J48" i="18"/>
  <c r="K48" i="18"/>
  <c r="G47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GERENCIA GENERAL</author>
  </authors>
  <commentList>
    <comment ref="J17" authorId="0" shapeId="0" xr:uid="{00000000-0006-0000-0000-000001000000}">
      <text>
        <r>
          <rPr>
            <sz val="14"/>
            <color indexed="81"/>
            <rFont val="Arial"/>
            <family val="2"/>
          </rPr>
          <t>ELEGIBILIDAD:
Hijos menores de 24 años que sean solteros y estudiantes de tiempo completo</t>
        </r>
      </text>
    </comment>
    <comment ref="G19" authorId="0" shapeId="0" xr:uid="{00000000-0006-0000-0000-000002000000}">
      <text>
        <r>
          <rPr>
            <sz val="14"/>
            <color rgb="FF000000"/>
            <rFont val="Arial"/>
            <family val="2"/>
          </rPr>
          <t xml:space="preserve">ELEGIBILIDAD:
</t>
        </r>
        <r>
          <rPr>
            <sz val="14"/>
            <color rgb="FF000000"/>
            <rFont val="Arial"/>
            <family val="2"/>
          </rPr>
          <t xml:space="preserve">Entre 18 y 70 años de edad
</t>
        </r>
      </text>
    </comment>
    <comment ref="J19" authorId="0" shapeId="0" xr:uid="{00000000-0006-0000-0000-000003000000}">
      <text>
        <r>
          <rPr>
            <sz val="14"/>
            <color rgb="FF000000"/>
            <rFont val="Arial"/>
            <family val="2"/>
          </rPr>
          <t xml:space="preserve">ELEGIBILIDAD:
</t>
        </r>
        <r>
          <rPr>
            <sz val="14"/>
            <color rgb="FF000000"/>
            <rFont val="Arial"/>
            <family val="2"/>
          </rPr>
          <t xml:space="preserve">Entre 18 y 70 años de edad
</t>
        </r>
      </text>
    </comment>
  </commentList>
</comments>
</file>

<file path=xl/sharedStrings.xml><?xml version="1.0" encoding="utf-8"?>
<sst xmlns="http://schemas.openxmlformats.org/spreadsheetml/2006/main" count="233" uniqueCount="82">
  <si>
    <t>EDAD</t>
  </si>
  <si>
    <t>Hijos</t>
  </si>
  <si>
    <t>Transplante de organos</t>
  </si>
  <si>
    <t>Rider Comp. Maternidad</t>
  </si>
  <si>
    <t xml:space="preserve"> </t>
  </si>
  <si>
    <t>Hijo</t>
  </si>
  <si>
    <t>Hijos o más</t>
  </si>
  <si>
    <t>Prima de Titular :</t>
  </si>
  <si>
    <t>Prima de Cónyuge</t>
  </si>
  <si>
    <t>Primas Hijos :</t>
  </si>
  <si>
    <t>GRAN TOTAL :</t>
  </si>
  <si>
    <t>TOTAL PRIMA NETA :</t>
  </si>
  <si>
    <t>Prima Rider Complic. Maternidad</t>
  </si>
  <si>
    <t>Costo Administrativo Anual :</t>
  </si>
  <si>
    <t>Prima Rider Trasplante Organos</t>
  </si>
  <si>
    <t>GRAN TOTAL  (1ra Cuota) :</t>
  </si>
  <si>
    <t>GRAN TOTAL  (2da Cuota) :</t>
  </si>
  <si>
    <t>Tarifas Semestrales</t>
  </si>
  <si>
    <t>Tarifas Anuales</t>
  </si>
  <si>
    <t>TARIFAS ANUALES</t>
  </si>
  <si>
    <t>DW2</t>
  </si>
  <si>
    <t>DW3</t>
  </si>
  <si>
    <t>DW4</t>
  </si>
  <si>
    <t>DW5</t>
  </si>
  <si>
    <t>DW6</t>
  </si>
  <si>
    <t xml:space="preserve">TARIFAS SEMESTRALES </t>
  </si>
  <si>
    <t>FACTOR SEMESTRAL :</t>
  </si>
  <si>
    <t>COMPLICACIONES DE MATERNIDAD</t>
  </si>
  <si>
    <t>TRASPLANTE DE ORGANOS</t>
  </si>
  <si>
    <t>PLAN 2</t>
  </si>
  <si>
    <t>PLAN 3</t>
  </si>
  <si>
    <t>PLAN 4</t>
  </si>
  <si>
    <t>PLAN 5</t>
  </si>
  <si>
    <t>PLAN 6</t>
  </si>
  <si>
    <t>Deducibles</t>
  </si>
  <si>
    <t>Nombre del Asegurado principal :</t>
  </si>
  <si>
    <t xml:space="preserve">Número de adultos en la póliza : </t>
  </si>
  <si>
    <t xml:space="preserve"> Edad del titular :</t>
  </si>
  <si>
    <t>Edad de cónyuge :</t>
  </si>
  <si>
    <t>Nombre de la Agencia :</t>
  </si>
  <si>
    <t>Número de hijos en la póliza :</t>
  </si>
  <si>
    <t>AGENCIA</t>
  </si>
  <si>
    <t>NOMBRE Y APELLIDO</t>
  </si>
  <si>
    <t>BUPA ALPHA - ZONE 2</t>
  </si>
  <si>
    <t>BUPA ALPHA - ZONE 3</t>
  </si>
  <si>
    <t>BUPA ALPHA - ZONE 6</t>
  </si>
  <si>
    <t>BUPA ALPHA - ZONE 5</t>
  </si>
  <si>
    <t>BUPA ALPHA - ZONE 4</t>
  </si>
  <si>
    <t>2. INGRESE LOS DATOS DEL PROPUESTO ASEGURADO :</t>
  </si>
  <si>
    <t>3. INGRESE EL NOMBRE DE LA AGENCIA ASESORA :</t>
  </si>
  <si>
    <t>4. ESCOJA EL PRODUCTO PARA VISUALIZAR LA COTIZACION RESPECTIVA :</t>
  </si>
  <si>
    <t>1. SELECCIONE EL PAIS :</t>
  </si>
  <si>
    <t>PAISES</t>
  </si>
  <si>
    <t>Dentro o fuera del pais de residencia</t>
  </si>
  <si>
    <t>ARGENTINA</t>
  </si>
  <si>
    <t>BELIZE</t>
  </si>
  <si>
    <t>CARIBBEAN</t>
  </si>
  <si>
    <t>CHILE</t>
  </si>
  <si>
    <t>COLOMBIA</t>
  </si>
  <si>
    <t>COSTA RICA</t>
  </si>
  <si>
    <t>EL SALVADOR</t>
  </si>
  <si>
    <t>GUYANA</t>
  </si>
  <si>
    <t>HAITI</t>
  </si>
  <si>
    <t>HONDURAS</t>
  </si>
  <si>
    <t>NICARAGUA</t>
  </si>
  <si>
    <t>PARAGUAY</t>
  </si>
  <si>
    <t>PERU</t>
  </si>
  <si>
    <t>SURINAME</t>
  </si>
  <si>
    <t>URUGUAY</t>
  </si>
  <si>
    <t>VENEZUELA</t>
  </si>
  <si>
    <t>Este presupuesto solamente tiene carácter informativo y en ningún momento expresa compromiso legal para suministrarle cobertura de seguro. La emisión de una póliza de seguro Bupa está sujeta a todas las evaluaciones de riesgo por parte de Bupa y a la recepción de todos los pagos de prima requeridos.</t>
  </si>
  <si>
    <r>
      <rPr>
        <sz val="16"/>
        <color theme="0"/>
        <rFont val="Arial"/>
        <family val="2"/>
      </rPr>
      <t>Cotización de Seguro Médico</t>
    </r>
    <r>
      <rPr>
        <b/>
        <sz val="16"/>
        <color theme="0"/>
        <rFont val="Arial"/>
        <family val="2"/>
      </rPr>
      <t xml:space="preserve"> - Bupa ALPHA</t>
    </r>
  </si>
  <si>
    <t>COTIZACIÓN DE SEGURO MÉDICO</t>
  </si>
  <si>
    <t>Nombre del asegurado :</t>
  </si>
  <si>
    <t xml:space="preserve">País: </t>
  </si>
  <si>
    <t>Número de adultos en la póliza:</t>
  </si>
  <si>
    <t>Edad de Titular :</t>
  </si>
  <si>
    <t>Edad de Cónyuge:</t>
  </si>
  <si>
    <t>Número hijos (menos 24 de años):</t>
  </si>
  <si>
    <t xml:space="preserve">Fecha de cotización: </t>
  </si>
  <si>
    <t>Broker / Agente :</t>
  </si>
  <si>
    <t>Tarifas en US $ -  Válidas desde 01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</si>
</sst>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[$-300A]d&quot; de &quot;mmmm&quot; de &quot;yyyy;@"/>
    <numFmt numFmtId="166" formatCode="[$-409]d\-m\-yy\ h:mm\ AM/PM;@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indexed="8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4"/>
      <name val="Arial"/>
      <family val="2"/>
    </font>
    <font>
      <sz val="14"/>
      <color theme="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rgb="FF000000"/>
      <name val="Arial"/>
      <family val="2"/>
    </font>
    <font>
      <sz val="10"/>
      <name val="Arial"/>
      <family val="2"/>
    </font>
    <font>
      <sz val="11"/>
      <color rgb="FF000000"/>
      <name val="MS Reference Sans Serif"/>
      <family val="2"/>
    </font>
    <font>
      <sz val="10"/>
      <color rgb="FF000000"/>
      <name val="MS Reference Sans Serif"/>
      <family val="2"/>
    </font>
    <font>
      <sz val="10"/>
      <name val="Microsoft Sans Serif"/>
      <family val="2"/>
    </font>
    <font>
      <b/>
      <sz val="12"/>
      <color theme="0"/>
      <name val="Arial"/>
      <family val="2"/>
    </font>
    <font>
      <sz val="11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32549"/>
        <bgColor indexed="64"/>
      </patternFill>
    </fill>
    <fill>
      <patternFill patternType="solid">
        <fgColor rgb="FF032549"/>
        <bgColor indexed="27"/>
      </patternFill>
    </fill>
    <fill>
      <patternFill patternType="solid">
        <fgColor rgb="FF1363B1"/>
        <bgColor indexed="64"/>
      </patternFill>
    </fill>
    <fill>
      <patternFill patternType="solid">
        <fgColor rgb="FF0079C8"/>
        <bgColor indexed="64"/>
      </patternFill>
    </fill>
    <fill>
      <patternFill patternType="solid">
        <fgColor rgb="FF0070C0"/>
        <bgColor indexed="64"/>
      </patternFill>
    </fill>
  </fills>
  <borders count="33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theme="0" tint="-4.9989318521683403E-2"/>
      </bottom>
      <diagonal/>
    </border>
    <border>
      <left style="thin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00">
    <xf numFmtId="0" fontId="0" fillId="0" borderId="0"/>
    <xf numFmtId="44" fontId="12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3" fontId="15" fillId="0" borderId="0" applyFont="0" applyFill="0" applyBorder="0" applyAlignment="0" applyProtection="0"/>
    <xf numFmtId="0" fontId="18" fillId="0" borderId="0">
      <alignment vertical="top"/>
    </xf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>
      <alignment vertical="top"/>
    </xf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9" fillId="0" borderId="0">
      <alignment vertical="top"/>
    </xf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41" fillId="0" borderId="0" applyFont="0" applyFill="0" applyBorder="0" applyAlignment="0" applyProtection="0"/>
  </cellStyleXfs>
  <cellXfs count="188">
    <xf numFmtId="0" fontId="0" fillId="0" borderId="0" xfId="0"/>
    <xf numFmtId="0" fontId="15" fillId="0" borderId="0" xfId="0" applyFont="1" applyFill="1" applyBorder="1" applyProtection="1"/>
    <xf numFmtId="0" fontId="16" fillId="0" borderId="0" xfId="0" applyFont="1" applyFill="1" applyBorder="1" applyAlignment="1" applyProtection="1">
      <alignment horizontal="center"/>
    </xf>
    <xf numFmtId="0" fontId="16" fillId="0" borderId="1" xfId="0" applyFont="1" applyFill="1" applyBorder="1" applyAlignment="1" applyProtection="1">
      <alignment horizontal="center"/>
    </xf>
    <xf numFmtId="0" fontId="15" fillId="0" borderId="2" xfId="0" applyFont="1" applyFill="1" applyBorder="1" applyProtection="1"/>
    <xf numFmtId="0" fontId="16" fillId="0" borderId="0" xfId="0" applyFont="1" applyFill="1" applyBorder="1" applyProtection="1"/>
    <xf numFmtId="0" fontId="15" fillId="0" borderId="0" xfId="0" quotePrefix="1" applyFont="1" applyFill="1" applyBorder="1" applyProtection="1"/>
    <xf numFmtId="44" fontId="15" fillId="0" borderId="0" xfId="1" applyFont="1" applyFill="1" applyBorder="1" applyAlignment="1" applyProtection="1">
      <alignment horizontal="center"/>
    </xf>
    <xf numFmtId="44" fontId="15" fillId="0" borderId="1" xfId="1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/>
    </xf>
    <xf numFmtId="0" fontId="15" fillId="0" borderId="3" xfId="0" applyFont="1" applyFill="1" applyBorder="1" applyProtection="1"/>
    <xf numFmtId="0" fontId="15" fillId="0" borderId="4" xfId="0" quotePrefix="1" applyFont="1" applyFill="1" applyBorder="1" applyProtection="1"/>
    <xf numFmtId="44" fontId="15" fillId="0" borderId="4" xfId="1" applyFont="1" applyFill="1" applyBorder="1" applyAlignment="1" applyProtection="1">
      <alignment horizontal="center"/>
    </xf>
    <xf numFmtId="44" fontId="15" fillId="0" borderId="5" xfId="1" applyFont="1" applyFill="1" applyBorder="1" applyAlignment="1" applyProtection="1">
      <alignment horizontal="center"/>
    </xf>
    <xf numFmtId="44" fontId="15" fillId="0" borderId="0" xfId="0" applyNumberFormat="1" applyFont="1" applyFill="1" applyBorder="1" applyProtection="1"/>
    <xf numFmtId="44" fontId="15" fillId="2" borderId="0" xfId="1" applyFont="1" applyFill="1" applyBorder="1" applyAlignment="1" applyProtection="1">
      <alignment horizontal="center"/>
    </xf>
    <xf numFmtId="44" fontId="15" fillId="2" borderId="4" xfId="1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16" fillId="0" borderId="1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Protection="1"/>
    <xf numFmtId="0" fontId="15" fillId="4" borderId="0" xfId="0" applyFont="1" applyFill="1" applyBorder="1" applyProtection="1"/>
    <xf numFmtId="0" fontId="12" fillId="4" borderId="0" xfId="0" applyFont="1" applyFill="1" applyBorder="1" applyProtection="1"/>
    <xf numFmtId="0" fontId="15" fillId="5" borderId="0" xfId="0" applyFont="1" applyFill="1" applyBorder="1" applyProtection="1"/>
    <xf numFmtId="0" fontId="15" fillId="6" borderId="0" xfId="0" applyFont="1" applyFill="1" applyBorder="1" applyProtection="1"/>
    <xf numFmtId="0" fontId="12" fillId="5" borderId="0" xfId="0" applyFont="1" applyFill="1" applyBorder="1" applyProtection="1"/>
    <xf numFmtId="0" fontId="16" fillId="5" borderId="0" xfId="0" applyFont="1" applyFill="1" applyBorder="1" applyAlignment="1" applyProtection="1">
      <alignment horizontal="center"/>
    </xf>
    <xf numFmtId="44" fontId="15" fillId="5" borderId="0" xfId="1" applyFont="1" applyFill="1" applyBorder="1" applyAlignment="1" applyProtection="1">
      <alignment horizontal="center"/>
    </xf>
    <xf numFmtId="44" fontId="15" fillId="5" borderId="4" xfId="1" applyFont="1" applyFill="1" applyBorder="1" applyAlignment="1" applyProtection="1">
      <alignment horizontal="center"/>
    </xf>
    <xf numFmtId="0" fontId="12" fillId="6" borderId="0" xfId="0" applyFont="1" applyFill="1" applyBorder="1" applyProtection="1"/>
    <xf numFmtId="0" fontId="16" fillId="6" borderId="0" xfId="0" applyFont="1" applyFill="1" applyBorder="1" applyAlignment="1" applyProtection="1">
      <alignment horizontal="center"/>
    </xf>
    <xf numFmtId="44" fontId="15" fillId="6" borderId="0" xfId="1" applyFont="1" applyFill="1" applyBorder="1" applyAlignment="1" applyProtection="1">
      <alignment horizontal="center"/>
    </xf>
    <xf numFmtId="44" fontId="15" fillId="6" borderId="4" xfId="1" applyFont="1" applyFill="1" applyBorder="1" applyAlignment="1" applyProtection="1">
      <alignment horizontal="center"/>
    </xf>
    <xf numFmtId="0" fontId="12" fillId="7" borderId="0" xfId="0" applyFont="1" applyFill="1" applyBorder="1" applyProtection="1"/>
    <xf numFmtId="0" fontId="12" fillId="2" borderId="0" xfId="0" applyFont="1" applyFill="1" applyBorder="1" applyProtection="1"/>
    <xf numFmtId="0" fontId="16" fillId="7" borderId="0" xfId="0" applyFont="1" applyFill="1" applyBorder="1" applyAlignment="1" applyProtection="1">
      <alignment horizontal="center"/>
    </xf>
    <xf numFmtId="44" fontId="15" fillId="7" borderId="0" xfId="1" applyFont="1" applyFill="1" applyBorder="1" applyAlignment="1" applyProtection="1">
      <alignment horizontal="center"/>
    </xf>
    <xf numFmtId="44" fontId="15" fillId="7" borderId="4" xfId="1" applyFont="1" applyFill="1" applyBorder="1" applyAlignment="1" applyProtection="1">
      <alignment horizontal="center"/>
    </xf>
    <xf numFmtId="0" fontId="16" fillId="4" borderId="0" xfId="0" applyFont="1" applyFill="1" applyBorder="1" applyAlignment="1" applyProtection="1">
      <alignment horizontal="center"/>
    </xf>
    <xf numFmtId="44" fontId="15" fillId="4" borderId="0" xfId="1" applyFont="1" applyFill="1" applyBorder="1" applyAlignment="1" applyProtection="1">
      <alignment horizontal="center"/>
    </xf>
    <xf numFmtId="44" fontId="15" fillId="4" borderId="4" xfId="1" applyFont="1" applyFill="1" applyBorder="1" applyAlignment="1" applyProtection="1">
      <alignment horizontal="center"/>
    </xf>
    <xf numFmtId="43" fontId="20" fillId="8" borderId="9" xfId="393" applyNumberFormat="1" applyFont="1" applyFill="1" applyBorder="1" applyAlignment="1">
      <alignment vertical="center"/>
    </xf>
    <xf numFmtId="43" fontId="20" fillId="8" borderId="11" xfId="393" applyNumberFormat="1" applyFont="1" applyFill="1" applyBorder="1" applyAlignment="1">
      <alignment vertical="center"/>
    </xf>
    <xf numFmtId="0" fontId="21" fillId="0" borderId="0" xfId="0" applyFont="1" applyProtection="1"/>
    <xf numFmtId="0" fontId="22" fillId="0" borderId="0" xfId="0" applyFont="1" applyFill="1" applyProtection="1">
      <protection locked="0"/>
    </xf>
    <xf numFmtId="0" fontId="21" fillId="0" borderId="0" xfId="0" applyFont="1" applyBorder="1" applyAlignment="1" applyProtection="1">
      <alignment horizontal="right"/>
    </xf>
    <xf numFmtId="165" fontId="21" fillId="0" borderId="0" xfId="0" applyNumberFormat="1" applyFont="1" applyAlignment="1" applyProtection="1">
      <alignment horizontal="center"/>
    </xf>
    <xf numFmtId="0" fontId="23" fillId="0" borderId="0" xfId="0" applyFont="1" applyBorder="1" applyAlignment="1" applyProtection="1"/>
    <xf numFmtId="0" fontId="21" fillId="0" borderId="0" xfId="0" applyFont="1" applyBorder="1" applyProtection="1"/>
    <xf numFmtId="0" fontId="23" fillId="0" borderId="0" xfId="0" applyFont="1" applyBorder="1" applyAlignment="1" applyProtection="1">
      <alignment horizontal="left"/>
    </xf>
    <xf numFmtId="0" fontId="0" fillId="0" borderId="0" xfId="0" applyFont="1" applyProtection="1">
      <protection locked="0" hidden="1"/>
    </xf>
    <xf numFmtId="0" fontId="0" fillId="0" borderId="0" xfId="0" applyFont="1" applyProtection="1">
      <protection hidden="1"/>
    </xf>
    <xf numFmtId="0" fontId="0" fillId="0" borderId="0" xfId="0" applyFont="1" applyFill="1" applyProtection="1">
      <protection hidden="1"/>
    </xf>
    <xf numFmtId="0" fontId="0" fillId="0" borderId="0" xfId="0" applyFont="1"/>
    <xf numFmtId="0" fontId="24" fillId="0" borderId="0" xfId="0" applyFont="1" applyBorder="1" applyAlignment="1" applyProtection="1">
      <alignment horizontal="right"/>
      <protection hidden="1"/>
    </xf>
    <xf numFmtId="165" fontId="24" fillId="0" borderId="0" xfId="0" applyNumberFormat="1" applyFont="1" applyAlignment="1" applyProtection="1">
      <alignment horizontal="center"/>
      <protection hidden="1"/>
    </xf>
    <xf numFmtId="0" fontId="25" fillId="0" borderId="0" xfId="0" applyFont="1" applyAlignment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0" fontId="25" fillId="0" borderId="0" xfId="0" applyFont="1" applyFill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Border="1"/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Protection="1">
      <protection locked="0"/>
    </xf>
    <xf numFmtId="0" fontId="29" fillId="0" borderId="0" xfId="0" applyFont="1" applyProtection="1">
      <protection locked="0" hidden="1"/>
    </xf>
    <xf numFmtId="0" fontId="28" fillId="0" borderId="0" xfId="0" applyFont="1" applyBorder="1" applyProtection="1">
      <protection hidden="1"/>
    </xf>
    <xf numFmtId="0" fontId="0" fillId="0" borderId="0" xfId="0" applyFont="1" applyBorder="1" applyProtection="1">
      <protection locked="0" hidden="1"/>
    </xf>
    <xf numFmtId="0" fontId="29" fillId="0" borderId="0" xfId="0" applyFont="1" applyProtection="1">
      <protection hidden="1"/>
    </xf>
    <xf numFmtId="0" fontId="28" fillId="0" borderId="0" xfId="0" applyFont="1" applyProtection="1">
      <protection hidden="1"/>
    </xf>
    <xf numFmtId="0" fontId="0" fillId="0" borderId="0" xfId="0" applyFont="1" applyProtection="1">
      <protection locked="0"/>
    </xf>
    <xf numFmtId="0" fontId="16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9" fontId="28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horizontal="center" vertical="center" wrapText="1" shrinkToFit="1"/>
      <protection hidden="1"/>
    </xf>
    <xf numFmtId="0" fontId="28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/>
    <xf numFmtId="44" fontId="13" fillId="0" borderId="0" xfId="0" applyNumberFormat="1" applyFont="1" applyFill="1" applyBorder="1" applyAlignment="1" applyProtection="1">
      <alignment horizontal="left"/>
    </xf>
    <xf numFmtId="43" fontId="0" fillId="0" borderId="13" xfId="393" applyFont="1" applyBorder="1"/>
    <xf numFmtId="43" fontId="0" fillId="0" borderId="0" xfId="393" applyFont="1"/>
    <xf numFmtId="43" fontId="20" fillId="8" borderId="13" xfId="393" applyFont="1" applyFill="1" applyBorder="1" applyAlignment="1">
      <alignment vertical="center"/>
    </xf>
    <xf numFmtId="43" fontId="20" fillId="8" borderId="0" xfId="393" applyFont="1" applyFill="1" applyAlignment="1">
      <alignment vertical="center"/>
    </xf>
    <xf numFmtId="43" fontId="20" fillId="8" borderId="12" xfId="393" applyFont="1" applyFill="1" applyBorder="1" applyAlignment="1">
      <alignment vertical="center"/>
    </xf>
    <xf numFmtId="43" fontId="20" fillId="8" borderId="10" xfId="393" applyFont="1" applyFill="1" applyBorder="1" applyAlignment="1">
      <alignment vertical="center"/>
    </xf>
    <xf numFmtId="0" fontId="0" fillId="0" borderId="0" xfId="0" applyFont="1" applyFill="1" applyBorder="1"/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vertical="center"/>
    </xf>
    <xf numFmtId="9" fontId="32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vertical="center" wrapText="1"/>
    </xf>
    <xf numFmtId="9" fontId="31" fillId="0" borderId="0" xfId="0" applyNumberFormat="1" applyFont="1" applyFill="1" applyBorder="1" applyAlignment="1">
      <alignment vertical="center"/>
    </xf>
    <xf numFmtId="9" fontId="32" fillId="0" borderId="0" xfId="0" applyNumberFormat="1" applyFont="1" applyFill="1" applyBorder="1" applyAlignment="1">
      <alignment vertical="center"/>
    </xf>
    <xf numFmtId="0" fontId="37" fillId="0" borderId="0" xfId="0" applyFont="1" applyBorder="1" applyAlignment="1" applyProtection="1">
      <alignment vertical="center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44" fontId="38" fillId="0" borderId="0" xfId="0" applyNumberFormat="1" applyFont="1" applyFill="1" applyBorder="1" applyAlignment="1" applyProtection="1">
      <alignment vertical="center"/>
      <protection hidden="1"/>
    </xf>
    <xf numFmtId="44" fontId="38" fillId="0" borderId="0" xfId="0" applyNumberFormat="1" applyFont="1" applyBorder="1" applyAlignment="1" applyProtection="1">
      <alignment vertical="center"/>
      <protection hidden="1"/>
    </xf>
    <xf numFmtId="44" fontId="38" fillId="3" borderId="0" xfId="0" applyNumberFormat="1" applyFont="1" applyFill="1" applyBorder="1" applyAlignment="1" applyProtection="1">
      <alignment horizontal="center" vertical="center"/>
      <protection hidden="1"/>
    </xf>
    <xf numFmtId="0" fontId="35" fillId="0" borderId="0" xfId="0" applyFont="1" applyProtection="1"/>
    <xf numFmtId="0" fontId="14" fillId="0" borderId="14" xfId="0" applyFont="1" applyBorder="1" applyAlignment="1" applyProtection="1">
      <alignment horizontal="left"/>
    </xf>
    <xf numFmtId="0" fontId="23" fillId="0" borderId="15" xfId="0" applyFont="1" applyBorder="1" applyAlignment="1" applyProtection="1">
      <alignment horizontal="left"/>
    </xf>
    <xf numFmtId="0" fontId="23" fillId="0" borderId="16" xfId="0" applyFont="1" applyBorder="1" applyAlignment="1" applyProtection="1">
      <alignment horizontal="left"/>
    </xf>
    <xf numFmtId="0" fontId="21" fillId="0" borderId="17" xfId="0" applyFont="1" applyBorder="1" applyProtection="1"/>
    <xf numFmtId="0" fontId="21" fillId="0" borderId="18" xfId="0" applyFont="1" applyBorder="1" applyProtection="1"/>
    <xf numFmtId="0" fontId="21" fillId="0" borderId="19" xfId="0" applyFont="1" applyBorder="1" applyProtection="1"/>
    <xf numFmtId="0" fontId="14" fillId="0" borderId="14" xfId="0" applyFont="1" applyBorder="1" applyProtection="1"/>
    <xf numFmtId="0" fontId="21" fillId="0" borderId="15" xfId="0" applyFont="1" applyBorder="1" applyProtection="1"/>
    <xf numFmtId="0" fontId="21" fillId="0" borderId="16" xfId="0" applyFont="1" applyBorder="1" applyProtection="1"/>
    <xf numFmtId="0" fontId="21" fillId="0" borderId="20" xfId="0" applyFont="1" applyBorder="1" applyProtection="1"/>
    <xf numFmtId="0" fontId="21" fillId="0" borderId="21" xfId="0" applyFont="1" applyBorder="1" applyProtection="1"/>
    <xf numFmtId="0" fontId="21" fillId="0" borderId="0" xfId="0" applyFont="1" applyBorder="1" applyAlignment="1" applyProtection="1"/>
    <xf numFmtId="0" fontId="21" fillId="0" borderId="0" xfId="0" applyFont="1" applyBorder="1" applyAlignment="1" applyProtection="1">
      <alignment horizontal="center"/>
    </xf>
    <xf numFmtId="0" fontId="35" fillId="13" borderId="0" xfId="0" applyFont="1" applyFill="1" applyBorder="1" applyAlignment="1" applyProtection="1">
      <alignment horizontal="center"/>
      <protection locked="0"/>
    </xf>
    <xf numFmtId="43" fontId="20" fillId="8" borderId="11" xfId="399" applyNumberFormat="1" applyFont="1" applyFill="1" applyBorder="1" applyAlignment="1">
      <alignment vertical="center"/>
    </xf>
    <xf numFmtId="0" fontId="42" fillId="0" borderId="0" xfId="0" applyFont="1" applyAlignment="1">
      <alignment horizontal="right" vertical="center" readingOrder="1"/>
    </xf>
    <xf numFmtId="0" fontId="43" fillId="0" borderId="0" xfId="0" applyFont="1" applyAlignment="1">
      <alignment horizontal="right" vertical="center" readingOrder="1"/>
    </xf>
    <xf numFmtId="0" fontId="44" fillId="0" borderId="0" xfId="0" applyFont="1" applyBorder="1" applyAlignment="1" applyProtection="1">
      <alignment horizontal="right"/>
      <protection hidden="1"/>
    </xf>
    <xf numFmtId="166" fontId="44" fillId="3" borderId="0" xfId="0" applyNumberFormat="1" applyFont="1" applyFill="1" applyBorder="1" applyAlignment="1" applyProtection="1">
      <protection hidden="1"/>
    </xf>
    <xf numFmtId="0" fontId="30" fillId="14" borderId="0" xfId="0" applyFont="1" applyFill="1" applyBorder="1" applyAlignment="1" applyProtection="1">
      <alignment horizontal="center" vertical="center"/>
      <protection hidden="1"/>
    </xf>
    <xf numFmtId="44" fontId="38" fillId="0" borderId="23" xfId="0" applyNumberFormat="1" applyFont="1" applyBorder="1" applyAlignment="1" applyProtection="1">
      <alignment vertical="center"/>
      <protection hidden="1"/>
    </xf>
    <xf numFmtId="44" fontId="38" fillId="0" borderId="22" xfId="0" applyNumberFormat="1" applyFont="1" applyFill="1" applyBorder="1" applyAlignment="1" applyProtection="1">
      <alignment vertical="center"/>
      <protection hidden="1"/>
    </xf>
    <xf numFmtId="44" fontId="38" fillId="0" borderId="22" xfId="0" applyNumberFormat="1" applyFont="1" applyBorder="1" applyAlignment="1" applyProtection="1">
      <alignment vertical="center"/>
      <protection hidden="1"/>
    </xf>
    <xf numFmtId="44" fontId="38" fillId="0" borderId="23" xfId="0" applyNumberFormat="1" applyFont="1" applyFill="1" applyBorder="1" applyAlignment="1" applyProtection="1">
      <alignment vertical="center"/>
      <protection hidden="1"/>
    </xf>
    <xf numFmtId="0" fontId="35" fillId="9" borderId="0" xfId="0" applyFont="1" applyFill="1" applyBorder="1" applyAlignment="1" applyProtection="1">
      <alignment horizontal="left"/>
      <protection hidden="1"/>
    </xf>
    <xf numFmtId="0" fontId="35" fillId="9" borderId="0" xfId="0" applyFont="1" applyFill="1" applyBorder="1" applyAlignment="1" applyProtection="1">
      <alignment horizontal="center"/>
      <protection hidden="1"/>
    </xf>
    <xf numFmtId="0" fontId="36" fillId="9" borderId="0" xfId="0" applyFont="1" applyFill="1" applyBorder="1" applyAlignment="1" applyProtection="1">
      <alignment horizontal="center"/>
      <protection hidden="1"/>
    </xf>
    <xf numFmtId="44" fontId="39" fillId="0" borderId="0" xfId="0" applyNumberFormat="1" applyFont="1" applyFill="1" applyBorder="1" applyAlignment="1" applyProtection="1">
      <alignment vertical="center"/>
      <protection hidden="1"/>
    </xf>
    <xf numFmtId="44" fontId="35" fillId="11" borderId="0" xfId="0" applyNumberFormat="1" applyFont="1" applyFill="1" applyBorder="1" applyAlignment="1" applyProtection="1">
      <alignment vertical="center"/>
      <protection hidden="1"/>
    </xf>
    <xf numFmtId="44" fontId="36" fillId="11" borderId="0" xfId="0" applyNumberFormat="1" applyFont="1" applyFill="1" applyBorder="1" applyAlignment="1" applyProtection="1">
      <alignment horizontal="center" vertical="center"/>
      <protection hidden="1"/>
    </xf>
    <xf numFmtId="44" fontId="37" fillId="0" borderId="27" xfId="1" applyFont="1" applyBorder="1" applyAlignment="1" applyProtection="1">
      <alignment vertical="center"/>
      <protection hidden="1"/>
    </xf>
    <xf numFmtId="44" fontId="37" fillId="0" borderId="28" xfId="1" applyFont="1" applyBorder="1" applyAlignment="1" applyProtection="1">
      <alignment vertical="center"/>
      <protection hidden="1"/>
    </xf>
    <xf numFmtId="44" fontId="37" fillId="3" borderId="28" xfId="1" applyFont="1" applyFill="1" applyBorder="1" applyAlignment="1" applyProtection="1">
      <alignment horizontal="center" vertical="center"/>
      <protection hidden="1"/>
    </xf>
    <xf numFmtId="44" fontId="37" fillId="0" borderId="29" xfId="1" applyFont="1" applyBorder="1" applyAlignment="1" applyProtection="1">
      <alignment vertical="center"/>
      <protection hidden="1"/>
    </xf>
    <xf numFmtId="44" fontId="38" fillId="0" borderId="30" xfId="0" applyNumberFormat="1" applyFont="1" applyBorder="1" applyAlignment="1" applyProtection="1">
      <alignment vertical="center"/>
      <protection hidden="1"/>
    </xf>
    <xf numFmtId="44" fontId="38" fillId="0" borderId="31" xfId="0" applyNumberFormat="1" applyFont="1" applyBorder="1" applyAlignment="1" applyProtection="1">
      <alignment vertical="center"/>
      <protection hidden="1"/>
    </xf>
    <xf numFmtId="44" fontId="38" fillId="3" borderId="31" xfId="0" applyNumberFormat="1" applyFont="1" applyFill="1" applyBorder="1" applyAlignment="1" applyProtection="1">
      <alignment horizontal="center" vertical="center"/>
      <protection hidden="1"/>
    </xf>
    <xf numFmtId="44" fontId="38" fillId="0" borderId="32" xfId="0" applyNumberFormat="1" applyFont="1" applyBorder="1" applyAlignment="1" applyProtection="1">
      <alignment vertical="center"/>
      <protection hidden="1"/>
    </xf>
    <xf numFmtId="44" fontId="39" fillId="0" borderId="22" xfId="0" applyNumberFormat="1" applyFont="1" applyFill="1" applyBorder="1" applyAlignment="1" applyProtection="1">
      <alignment vertical="center"/>
      <protection hidden="1"/>
    </xf>
    <xf numFmtId="44" fontId="39" fillId="0" borderId="23" xfId="0" applyNumberFormat="1" applyFont="1" applyFill="1" applyBorder="1" applyAlignment="1" applyProtection="1">
      <alignment vertical="center"/>
      <protection hidden="1"/>
    </xf>
    <xf numFmtId="44" fontId="35" fillId="10" borderId="24" xfId="0" applyNumberFormat="1" applyFont="1" applyFill="1" applyBorder="1" applyAlignment="1" applyProtection="1">
      <alignment vertical="center"/>
      <protection hidden="1"/>
    </xf>
    <xf numFmtId="44" fontId="35" fillId="10" borderId="25" xfId="0" applyNumberFormat="1" applyFont="1" applyFill="1" applyBorder="1" applyAlignment="1" applyProtection="1">
      <alignment vertical="center"/>
      <protection hidden="1"/>
    </xf>
    <xf numFmtId="44" fontId="36" fillId="10" borderId="25" xfId="0" applyNumberFormat="1" applyFont="1" applyFill="1" applyBorder="1" applyAlignment="1" applyProtection="1">
      <alignment horizontal="center" vertical="center"/>
      <protection hidden="1"/>
    </xf>
    <xf numFmtId="44" fontId="35" fillId="10" borderId="26" xfId="0" applyNumberFormat="1" applyFont="1" applyFill="1" applyBorder="1" applyAlignment="1" applyProtection="1">
      <alignment vertical="center"/>
      <protection hidden="1"/>
    </xf>
    <xf numFmtId="44" fontId="38" fillId="0" borderId="30" xfId="0" applyNumberFormat="1" applyFont="1" applyFill="1" applyBorder="1" applyAlignment="1" applyProtection="1">
      <alignment vertical="center"/>
      <protection hidden="1"/>
    </xf>
    <xf numFmtId="44" fontId="38" fillId="0" borderId="31" xfId="0" applyNumberFormat="1" applyFont="1" applyFill="1" applyBorder="1" applyAlignment="1" applyProtection="1">
      <alignment vertical="center"/>
      <protection hidden="1"/>
    </xf>
    <xf numFmtId="44" fontId="38" fillId="0" borderId="32" xfId="0" applyNumberFormat="1" applyFont="1" applyFill="1" applyBorder="1" applyAlignment="1" applyProtection="1">
      <alignment vertical="center"/>
      <protection hidden="1"/>
    </xf>
    <xf numFmtId="44" fontId="35" fillId="11" borderId="22" xfId="0" applyNumberFormat="1" applyFont="1" applyFill="1" applyBorder="1" applyAlignment="1" applyProtection="1">
      <alignment vertical="center"/>
      <protection hidden="1"/>
    </xf>
    <xf numFmtId="44" fontId="35" fillId="11" borderId="23" xfId="0" applyNumberFormat="1" applyFont="1" applyFill="1" applyBorder="1" applyAlignment="1" applyProtection="1">
      <alignment vertical="center"/>
      <protection hidden="1"/>
    </xf>
    <xf numFmtId="44" fontId="36" fillId="11" borderId="25" xfId="0" applyNumberFormat="1" applyFont="1" applyFill="1" applyBorder="1" applyAlignment="1" applyProtection="1">
      <alignment horizontal="center" vertical="center"/>
      <protection hidden="1"/>
    </xf>
    <xf numFmtId="0" fontId="46" fillId="0" borderId="0" xfId="0" applyFont="1" applyAlignment="1">
      <alignment horizontal="right" vertical="center" readingOrder="1"/>
    </xf>
    <xf numFmtId="166" fontId="0" fillId="0" borderId="0" xfId="0" applyNumberFormat="1" applyFont="1" applyBorder="1" applyAlignment="1" applyProtection="1">
      <protection hidden="1"/>
    </xf>
    <xf numFmtId="0" fontId="23" fillId="0" borderId="0" xfId="0" applyFont="1" applyBorder="1" applyAlignment="1" applyProtection="1">
      <alignment horizontal="center"/>
    </xf>
    <xf numFmtId="0" fontId="35" fillId="13" borderId="0" xfId="0" applyFont="1" applyFill="1" applyBorder="1" applyAlignment="1" applyProtection="1">
      <alignment horizontal="center"/>
      <protection locked="0"/>
    </xf>
    <xf numFmtId="0" fontId="26" fillId="12" borderId="0" xfId="0" applyFont="1" applyFill="1" applyBorder="1" applyAlignment="1" applyProtection="1">
      <alignment horizontal="center"/>
      <protection hidden="1"/>
    </xf>
    <xf numFmtId="0" fontId="45" fillId="14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32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/>
      <protection hidden="1"/>
    </xf>
    <xf numFmtId="0" fontId="35" fillId="9" borderId="25" xfId="0" applyFont="1" applyFill="1" applyBorder="1" applyAlignment="1" applyProtection="1">
      <alignment horizontal="center" vertical="center"/>
      <protection hidden="1"/>
    </xf>
    <xf numFmtId="0" fontId="14" fillId="6" borderId="6" xfId="0" applyFont="1" applyFill="1" applyBorder="1" applyAlignment="1" applyProtection="1">
      <alignment horizontal="center"/>
    </xf>
    <xf numFmtId="0" fontId="14" fillId="6" borderId="7" xfId="0" applyFont="1" applyFill="1" applyBorder="1" applyAlignment="1" applyProtection="1">
      <alignment horizontal="center"/>
    </xf>
    <xf numFmtId="0" fontId="14" fillId="6" borderId="8" xfId="0" applyFont="1" applyFill="1" applyBorder="1" applyAlignment="1" applyProtection="1">
      <alignment horizontal="center"/>
    </xf>
    <xf numFmtId="0" fontId="14" fillId="0" borderId="2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/>
    </xf>
    <xf numFmtId="0" fontId="16" fillId="0" borderId="2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4" fillId="2" borderId="6" xfId="0" applyFont="1" applyFill="1" applyBorder="1" applyAlignment="1" applyProtection="1">
      <alignment horizontal="center"/>
    </xf>
    <xf numFmtId="0" fontId="14" fillId="2" borderId="7" xfId="0" applyFont="1" applyFill="1" applyBorder="1" applyAlignment="1" applyProtection="1">
      <alignment horizontal="center"/>
    </xf>
    <xf numFmtId="0" fontId="14" fillId="2" borderId="8" xfId="0" applyFont="1" applyFill="1" applyBorder="1" applyAlignment="1" applyProtection="1">
      <alignment horizontal="center"/>
    </xf>
    <xf numFmtId="0" fontId="14" fillId="5" borderId="6" xfId="0" applyFont="1" applyFill="1" applyBorder="1" applyAlignment="1" applyProtection="1">
      <alignment horizontal="center"/>
    </xf>
    <xf numFmtId="0" fontId="14" fillId="5" borderId="7" xfId="0" applyFont="1" applyFill="1" applyBorder="1" applyAlignment="1" applyProtection="1">
      <alignment horizontal="center"/>
    </xf>
    <xf numFmtId="0" fontId="14" fillId="5" borderId="8" xfId="0" applyFont="1" applyFill="1" applyBorder="1" applyAlignment="1" applyProtection="1">
      <alignment horizontal="center"/>
    </xf>
    <xf numFmtId="0" fontId="14" fillId="7" borderId="6" xfId="0" applyFont="1" applyFill="1" applyBorder="1" applyAlignment="1" applyProtection="1">
      <alignment horizontal="center"/>
    </xf>
    <xf numFmtId="0" fontId="14" fillId="7" borderId="7" xfId="0" applyFont="1" applyFill="1" applyBorder="1" applyAlignment="1" applyProtection="1">
      <alignment horizontal="center"/>
    </xf>
    <xf numFmtId="0" fontId="14" fillId="7" borderId="8" xfId="0" applyFont="1" applyFill="1" applyBorder="1" applyAlignment="1" applyProtection="1">
      <alignment horizontal="center"/>
    </xf>
    <xf numFmtId="0" fontId="14" fillId="4" borderId="6" xfId="0" applyFont="1" applyFill="1" applyBorder="1" applyAlignment="1" applyProtection="1">
      <alignment horizontal="center"/>
    </xf>
    <xf numFmtId="0" fontId="14" fillId="4" borderId="7" xfId="0" applyFont="1" applyFill="1" applyBorder="1" applyAlignment="1" applyProtection="1">
      <alignment horizontal="center"/>
    </xf>
    <xf numFmtId="0" fontId="14" fillId="4" borderId="8" xfId="0" applyFont="1" applyFill="1" applyBorder="1" applyAlignment="1" applyProtection="1">
      <alignment horizontal="center"/>
    </xf>
  </cellXfs>
  <cellStyles count="400">
    <cellStyle name="Comma" xfId="399" builtinId="3"/>
    <cellStyle name="Comma 10" xfId="390" xr:uid="{00000000-0005-0000-0000-000000000000}"/>
    <cellStyle name="Comma 11" xfId="393" xr:uid="{00000000-0005-0000-0000-000001000000}"/>
    <cellStyle name="Comma 2" xfId="362" xr:uid="{00000000-0005-0000-0000-000002000000}"/>
    <cellStyle name="Comma 2 10" xfId="29" xr:uid="{00000000-0005-0000-0000-000003000000}"/>
    <cellStyle name="Comma 2 100" xfId="296" xr:uid="{00000000-0005-0000-0000-000004000000}"/>
    <cellStyle name="Comma 2 101" xfId="299" xr:uid="{00000000-0005-0000-0000-000005000000}"/>
    <cellStyle name="Comma 2 102" xfId="302" xr:uid="{00000000-0005-0000-0000-000006000000}"/>
    <cellStyle name="Comma 2 103" xfId="305" xr:uid="{00000000-0005-0000-0000-000007000000}"/>
    <cellStyle name="Comma 2 104" xfId="308" xr:uid="{00000000-0005-0000-0000-000008000000}"/>
    <cellStyle name="Comma 2 105" xfId="311" xr:uid="{00000000-0005-0000-0000-000009000000}"/>
    <cellStyle name="Comma 2 106" xfId="314" xr:uid="{00000000-0005-0000-0000-00000A000000}"/>
    <cellStyle name="Comma 2 107" xfId="317" xr:uid="{00000000-0005-0000-0000-00000B000000}"/>
    <cellStyle name="Comma 2 108" xfId="320" xr:uid="{00000000-0005-0000-0000-00000C000000}"/>
    <cellStyle name="Comma 2 109" xfId="323" xr:uid="{00000000-0005-0000-0000-00000D000000}"/>
    <cellStyle name="Comma 2 11" xfId="32" xr:uid="{00000000-0005-0000-0000-00000E000000}"/>
    <cellStyle name="Comma 2 110" xfId="326" xr:uid="{00000000-0005-0000-0000-00000F000000}"/>
    <cellStyle name="Comma 2 111" xfId="329" xr:uid="{00000000-0005-0000-0000-000010000000}"/>
    <cellStyle name="Comma 2 112" xfId="332" xr:uid="{00000000-0005-0000-0000-000011000000}"/>
    <cellStyle name="Comma 2 113" xfId="335" xr:uid="{00000000-0005-0000-0000-000012000000}"/>
    <cellStyle name="Comma 2 114" xfId="338" xr:uid="{00000000-0005-0000-0000-000013000000}"/>
    <cellStyle name="Comma 2 115" xfId="341" xr:uid="{00000000-0005-0000-0000-000014000000}"/>
    <cellStyle name="Comma 2 116" xfId="344" xr:uid="{00000000-0005-0000-0000-000015000000}"/>
    <cellStyle name="Comma 2 117" xfId="347" xr:uid="{00000000-0005-0000-0000-000016000000}"/>
    <cellStyle name="Comma 2 118" xfId="350" xr:uid="{00000000-0005-0000-0000-000017000000}"/>
    <cellStyle name="Comma 2 119" xfId="353" xr:uid="{00000000-0005-0000-0000-000018000000}"/>
    <cellStyle name="Comma 2 12" xfId="35" xr:uid="{00000000-0005-0000-0000-000019000000}"/>
    <cellStyle name="Comma 2 120" xfId="356" xr:uid="{00000000-0005-0000-0000-00001A000000}"/>
    <cellStyle name="Comma 2 13" xfId="38" xr:uid="{00000000-0005-0000-0000-00001B000000}"/>
    <cellStyle name="Comma 2 14" xfId="41" xr:uid="{00000000-0005-0000-0000-00001C000000}"/>
    <cellStyle name="Comma 2 15" xfId="44" xr:uid="{00000000-0005-0000-0000-00001D000000}"/>
    <cellStyle name="Comma 2 16" xfId="47" xr:uid="{00000000-0005-0000-0000-00001E000000}"/>
    <cellStyle name="Comma 2 17" xfId="50" xr:uid="{00000000-0005-0000-0000-00001F000000}"/>
    <cellStyle name="Comma 2 18" xfId="53" xr:uid="{00000000-0005-0000-0000-000020000000}"/>
    <cellStyle name="Comma 2 19" xfId="56" xr:uid="{00000000-0005-0000-0000-000021000000}"/>
    <cellStyle name="Comma 2 2" xfId="5" xr:uid="{00000000-0005-0000-0000-000022000000}"/>
    <cellStyle name="Comma 2 20" xfId="59" xr:uid="{00000000-0005-0000-0000-000023000000}"/>
    <cellStyle name="Comma 2 21" xfId="62" xr:uid="{00000000-0005-0000-0000-000024000000}"/>
    <cellStyle name="Comma 2 22" xfId="65" xr:uid="{00000000-0005-0000-0000-000025000000}"/>
    <cellStyle name="Comma 2 23" xfId="68" xr:uid="{00000000-0005-0000-0000-000026000000}"/>
    <cellStyle name="Comma 2 24" xfId="71" xr:uid="{00000000-0005-0000-0000-000027000000}"/>
    <cellStyle name="Comma 2 25" xfId="74" xr:uid="{00000000-0005-0000-0000-000028000000}"/>
    <cellStyle name="Comma 2 26" xfId="77" xr:uid="{00000000-0005-0000-0000-000029000000}"/>
    <cellStyle name="Comma 2 27" xfId="80" xr:uid="{00000000-0005-0000-0000-00002A000000}"/>
    <cellStyle name="Comma 2 28" xfId="83" xr:uid="{00000000-0005-0000-0000-00002B000000}"/>
    <cellStyle name="Comma 2 29" xfId="86" xr:uid="{00000000-0005-0000-0000-00002C000000}"/>
    <cellStyle name="Comma 2 3" xfId="8" xr:uid="{00000000-0005-0000-0000-00002D000000}"/>
    <cellStyle name="Comma 2 30" xfId="89" xr:uid="{00000000-0005-0000-0000-00002E000000}"/>
    <cellStyle name="Comma 2 31" xfId="92" xr:uid="{00000000-0005-0000-0000-00002F000000}"/>
    <cellStyle name="Comma 2 32" xfId="95" xr:uid="{00000000-0005-0000-0000-000030000000}"/>
    <cellStyle name="Comma 2 33" xfId="98" xr:uid="{00000000-0005-0000-0000-000031000000}"/>
    <cellStyle name="Comma 2 34" xfId="101" xr:uid="{00000000-0005-0000-0000-000032000000}"/>
    <cellStyle name="Comma 2 35" xfId="104" xr:uid="{00000000-0005-0000-0000-000033000000}"/>
    <cellStyle name="Comma 2 36" xfId="107" xr:uid="{00000000-0005-0000-0000-000034000000}"/>
    <cellStyle name="Comma 2 37" xfId="110" xr:uid="{00000000-0005-0000-0000-000035000000}"/>
    <cellStyle name="Comma 2 38" xfId="113" xr:uid="{00000000-0005-0000-0000-000036000000}"/>
    <cellStyle name="Comma 2 39" xfId="116" xr:uid="{00000000-0005-0000-0000-000037000000}"/>
    <cellStyle name="Comma 2 4" xfId="11" xr:uid="{00000000-0005-0000-0000-000038000000}"/>
    <cellStyle name="Comma 2 40" xfId="119" xr:uid="{00000000-0005-0000-0000-000039000000}"/>
    <cellStyle name="Comma 2 41" xfId="122" xr:uid="{00000000-0005-0000-0000-00003A000000}"/>
    <cellStyle name="Comma 2 42" xfId="125" xr:uid="{00000000-0005-0000-0000-00003B000000}"/>
    <cellStyle name="Comma 2 43" xfId="128" xr:uid="{00000000-0005-0000-0000-00003C000000}"/>
    <cellStyle name="Comma 2 44" xfId="131" xr:uid="{00000000-0005-0000-0000-00003D000000}"/>
    <cellStyle name="Comma 2 45" xfId="134" xr:uid="{00000000-0005-0000-0000-00003E000000}"/>
    <cellStyle name="Comma 2 46" xfId="137" xr:uid="{00000000-0005-0000-0000-00003F000000}"/>
    <cellStyle name="Comma 2 47" xfId="140" xr:uid="{00000000-0005-0000-0000-000040000000}"/>
    <cellStyle name="Comma 2 48" xfId="143" xr:uid="{00000000-0005-0000-0000-000041000000}"/>
    <cellStyle name="Comma 2 49" xfId="146" xr:uid="{00000000-0005-0000-0000-000042000000}"/>
    <cellStyle name="Comma 2 5" xfId="14" xr:uid="{00000000-0005-0000-0000-000043000000}"/>
    <cellStyle name="Comma 2 50" xfId="149" xr:uid="{00000000-0005-0000-0000-000044000000}"/>
    <cellStyle name="Comma 2 51" xfId="152" xr:uid="{00000000-0005-0000-0000-000045000000}"/>
    <cellStyle name="Comma 2 52" xfId="154" xr:uid="{00000000-0005-0000-0000-000046000000}"/>
    <cellStyle name="Comma 2 53" xfId="156" xr:uid="{00000000-0005-0000-0000-000047000000}"/>
    <cellStyle name="Comma 2 54" xfId="159" xr:uid="{00000000-0005-0000-0000-000048000000}"/>
    <cellStyle name="Comma 2 55" xfId="162" xr:uid="{00000000-0005-0000-0000-000049000000}"/>
    <cellStyle name="Comma 2 56" xfId="165" xr:uid="{00000000-0005-0000-0000-00004A000000}"/>
    <cellStyle name="Comma 2 57" xfId="168" xr:uid="{00000000-0005-0000-0000-00004B000000}"/>
    <cellStyle name="Comma 2 58" xfId="171" xr:uid="{00000000-0005-0000-0000-00004C000000}"/>
    <cellStyle name="Comma 2 59" xfId="174" xr:uid="{00000000-0005-0000-0000-00004D000000}"/>
    <cellStyle name="Comma 2 6" xfId="17" xr:uid="{00000000-0005-0000-0000-00004E000000}"/>
    <cellStyle name="Comma 2 60" xfId="177" xr:uid="{00000000-0005-0000-0000-00004F000000}"/>
    <cellStyle name="Comma 2 61" xfId="180" xr:uid="{00000000-0005-0000-0000-000050000000}"/>
    <cellStyle name="Comma 2 62" xfId="183" xr:uid="{00000000-0005-0000-0000-000051000000}"/>
    <cellStyle name="Comma 2 63" xfId="186" xr:uid="{00000000-0005-0000-0000-000052000000}"/>
    <cellStyle name="Comma 2 64" xfId="188" xr:uid="{00000000-0005-0000-0000-000053000000}"/>
    <cellStyle name="Comma 2 65" xfId="191" xr:uid="{00000000-0005-0000-0000-000054000000}"/>
    <cellStyle name="Comma 2 66" xfId="194" xr:uid="{00000000-0005-0000-0000-000055000000}"/>
    <cellStyle name="Comma 2 67" xfId="197" xr:uid="{00000000-0005-0000-0000-000056000000}"/>
    <cellStyle name="Comma 2 68" xfId="200" xr:uid="{00000000-0005-0000-0000-000057000000}"/>
    <cellStyle name="Comma 2 69" xfId="203" xr:uid="{00000000-0005-0000-0000-000058000000}"/>
    <cellStyle name="Comma 2 7" xfId="20" xr:uid="{00000000-0005-0000-0000-000059000000}"/>
    <cellStyle name="Comma 2 70" xfId="206" xr:uid="{00000000-0005-0000-0000-00005A000000}"/>
    <cellStyle name="Comma 2 71" xfId="209" xr:uid="{00000000-0005-0000-0000-00005B000000}"/>
    <cellStyle name="Comma 2 72" xfId="212" xr:uid="{00000000-0005-0000-0000-00005C000000}"/>
    <cellStyle name="Comma 2 73" xfId="215" xr:uid="{00000000-0005-0000-0000-00005D000000}"/>
    <cellStyle name="Comma 2 74" xfId="218" xr:uid="{00000000-0005-0000-0000-00005E000000}"/>
    <cellStyle name="Comma 2 75" xfId="221" xr:uid="{00000000-0005-0000-0000-00005F000000}"/>
    <cellStyle name="Comma 2 76" xfId="224" xr:uid="{00000000-0005-0000-0000-000060000000}"/>
    <cellStyle name="Comma 2 77" xfId="227" xr:uid="{00000000-0005-0000-0000-000061000000}"/>
    <cellStyle name="Comma 2 78" xfId="230" xr:uid="{00000000-0005-0000-0000-000062000000}"/>
    <cellStyle name="Comma 2 79" xfId="233" xr:uid="{00000000-0005-0000-0000-000063000000}"/>
    <cellStyle name="Comma 2 8" xfId="23" xr:uid="{00000000-0005-0000-0000-000064000000}"/>
    <cellStyle name="Comma 2 80" xfId="236" xr:uid="{00000000-0005-0000-0000-000065000000}"/>
    <cellStyle name="Comma 2 81" xfId="239" xr:uid="{00000000-0005-0000-0000-000066000000}"/>
    <cellStyle name="Comma 2 82" xfId="242" xr:uid="{00000000-0005-0000-0000-000067000000}"/>
    <cellStyle name="Comma 2 83" xfId="245" xr:uid="{00000000-0005-0000-0000-000068000000}"/>
    <cellStyle name="Comma 2 84" xfId="248" xr:uid="{00000000-0005-0000-0000-000069000000}"/>
    <cellStyle name="Comma 2 85" xfId="251" xr:uid="{00000000-0005-0000-0000-00006A000000}"/>
    <cellStyle name="Comma 2 86" xfId="254" xr:uid="{00000000-0005-0000-0000-00006B000000}"/>
    <cellStyle name="Comma 2 87" xfId="257" xr:uid="{00000000-0005-0000-0000-00006C000000}"/>
    <cellStyle name="Comma 2 88" xfId="260" xr:uid="{00000000-0005-0000-0000-00006D000000}"/>
    <cellStyle name="Comma 2 89" xfId="263" xr:uid="{00000000-0005-0000-0000-00006E000000}"/>
    <cellStyle name="Comma 2 9" xfId="26" xr:uid="{00000000-0005-0000-0000-00006F000000}"/>
    <cellStyle name="Comma 2 90" xfId="266" xr:uid="{00000000-0005-0000-0000-000070000000}"/>
    <cellStyle name="Comma 2 91" xfId="269" xr:uid="{00000000-0005-0000-0000-000071000000}"/>
    <cellStyle name="Comma 2 92" xfId="272" xr:uid="{00000000-0005-0000-0000-000072000000}"/>
    <cellStyle name="Comma 2 93" xfId="275" xr:uid="{00000000-0005-0000-0000-000073000000}"/>
    <cellStyle name="Comma 2 94" xfId="278" xr:uid="{00000000-0005-0000-0000-000074000000}"/>
    <cellStyle name="Comma 2 95" xfId="281" xr:uid="{00000000-0005-0000-0000-000075000000}"/>
    <cellStyle name="Comma 2 96" xfId="284" xr:uid="{00000000-0005-0000-0000-000076000000}"/>
    <cellStyle name="Comma 2 97" xfId="287" xr:uid="{00000000-0005-0000-0000-000077000000}"/>
    <cellStyle name="Comma 2 98" xfId="290" xr:uid="{00000000-0005-0000-0000-000078000000}"/>
    <cellStyle name="Comma 2 99" xfId="293" xr:uid="{00000000-0005-0000-0000-000079000000}"/>
    <cellStyle name="Comma 3" xfId="360" xr:uid="{00000000-0005-0000-0000-00007A000000}"/>
    <cellStyle name="Comma 4" xfId="365" xr:uid="{00000000-0005-0000-0000-00007B000000}"/>
    <cellStyle name="Comma 5" xfId="369" xr:uid="{00000000-0005-0000-0000-00007C000000}"/>
    <cellStyle name="Comma 6" xfId="373" xr:uid="{00000000-0005-0000-0000-00007D000000}"/>
    <cellStyle name="Comma 7" xfId="376" xr:uid="{00000000-0005-0000-0000-00007E000000}"/>
    <cellStyle name="Comma 8" xfId="379" xr:uid="{00000000-0005-0000-0000-00007F000000}"/>
    <cellStyle name="Comma 9" xfId="387" xr:uid="{00000000-0005-0000-0000-000080000000}"/>
    <cellStyle name="Currency" xfId="1" builtinId="4"/>
    <cellStyle name="Currency 10" xfId="25" xr:uid="{00000000-0005-0000-0000-000081000000}"/>
    <cellStyle name="Currency 100" xfId="292" xr:uid="{00000000-0005-0000-0000-000082000000}"/>
    <cellStyle name="Currency 101" xfId="295" xr:uid="{00000000-0005-0000-0000-000083000000}"/>
    <cellStyle name="Currency 102" xfId="298" xr:uid="{00000000-0005-0000-0000-000084000000}"/>
    <cellStyle name="Currency 103" xfId="301" xr:uid="{00000000-0005-0000-0000-000085000000}"/>
    <cellStyle name="Currency 104" xfId="304" xr:uid="{00000000-0005-0000-0000-000086000000}"/>
    <cellStyle name="Currency 105" xfId="307" xr:uid="{00000000-0005-0000-0000-000087000000}"/>
    <cellStyle name="Currency 106" xfId="310" xr:uid="{00000000-0005-0000-0000-000088000000}"/>
    <cellStyle name="Currency 107" xfId="313" xr:uid="{00000000-0005-0000-0000-000089000000}"/>
    <cellStyle name="Currency 108" xfId="316" xr:uid="{00000000-0005-0000-0000-00008A000000}"/>
    <cellStyle name="Currency 109" xfId="319" xr:uid="{00000000-0005-0000-0000-00008B000000}"/>
    <cellStyle name="Currency 11" xfId="28" xr:uid="{00000000-0005-0000-0000-00008C000000}"/>
    <cellStyle name="Currency 110" xfId="322" xr:uid="{00000000-0005-0000-0000-00008D000000}"/>
    <cellStyle name="Currency 111" xfId="325" xr:uid="{00000000-0005-0000-0000-00008E000000}"/>
    <cellStyle name="Currency 112" xfId="328" xr:uid="{00000000-0005-0000-0000-00008F000000}"/>
    <cellStyle name="Currency 113" xfId="331" xr:uid="{00000000-0005-0000-0000-000090000000}"/>
    <cellStyle name="Currency 114" xfId="334" xr:uid="{00000000-0005-0000-0000-000091000000}"/>
    <cellStyle name="Currency 115" xfId="337" xr:uid="{00000000-0005-0000-0000-000092000000}"/>
    <cellStyle name="Currency 116" xfId="340" xr:uid="{00000000-0005-0000-0000-000093000000}"/>
    <cellStyle name="Currency 117" xfId="343" xr:uid="{00000000-0005-0000-0000-000094000000}"/>
    <cellStyle name="Currency 118" xfId="346" xr:uid="{00000000-0005-0000-0000-000095000000}"/>
    <cellStyle name="Currency 119" xfId="349" xr:uid="{00000000-0005-0000-0000-000096000000}"/>
    <cellStyle name="Currency 12" xfId="31" xr:uid="{00000000-0005-0000-0000-000097000000}"/>
    <cellStyle name="Currency 120" xfId="352" xr:uid="{00000000-0005-0000-0000-000098000000}"/>
    <cellStyle name="Currency 121" xfId="355" xr:uid="{00000000-0005-0000-0000-000099000000}"/>
    <cellStyle name="Currency 122" xfId="374" xr:uid="{00000000-0005-0000-0000-00009A000000}"/>
    <cellStyle name="Currency 123" xfId="388" xr:uid="{00000000-0005-0000-0000-00009B000000}"/>
    <cellStyle name="Currency 13" xfId="34" xr:uid="{00000000-0005-0000-0000-00009C000000}"/>
    <cellStyle name="Currency 14" xfId="37" xr:uid="{00000000-0005-0000-0000-00009D000000}"/>
    <cellStyle name="Currency 15" xfId="40" xr:uid="{00000000-0005-0000-0000-00009E000000}"/>
    <cellStyle name="Currency 16" xfId="43" xr:uid="{00000000-0005-0000-0000-00009F000000}"/>
    <cellStyle name="Currency 17" xfId="46" xr:uid="{00000000-0005-0000-0000-0000A0000000}"/>
    <cellStyle name="Currency 18" xfId="49" xr:uid="{00000000-0005-0000-0000-0000A1000000}"/>
    <cellStyle name="Currency 19" xfId="52" xr:uid="{00000000-0005-0000-0000-0000A2000000}"/>
    <cellStyle name="Currency 2" xfId="4" xr:uid="{00000000-0005-0000-0000-0000A3000000}"/>
    <cellStyle name="Currency 2 2" xfId="381" xr:uid="{00000000-0005-0000-0000-0000A4000000}"/>
    <cellStyle name="Currency 20" xfId="55" xr:uid="{00000000-0005-0000-0000-0000A5000000}"/>
    <cellStyle name="Currency 21" xfId="58" xr:uid="{00000000-0005-0000-0000-0000A6000000}"/>
    <cellStyle name="Currency 22" xfId="61" xr:uid="{00000000-0005-0000-0000-0000A7000000}"/>
    <cellStyle name="Currency 23" xfId="64" xr:uid="{00000000-0005-0000-0000-0000A8000000}"/>
    <cellStyle name="Currency 24" xfId="67" xr:uid="{00000000-0005-0000-0000-0000A9000000}"/>
    <cellStyle name="Currency 25" xfId="70" xr:uid="{00000000-0005-0000-0000-0000AA000000}"/>
    <cellStyle name="Currency 26" xfId="73" xr:uid="{00000000-0005-0000-0000-0000AB000000}"/>
    <cellStyle name="Currency 27" xfId="76" xr:uid="{00000000-0005-0000-0000-0000AC000000}"/>
    <cellStyle name="Currency 28" xfId="79" xr:uid="{00000000-0005-0000-0000-0000AD000000}"/>
    <cellStyle name="Currency 29" xfId="82" xr:uid="{00000000-0005-0000-0000-0000AE000000}"/>
    <cellStyle name="Currency 3" xfId="2" xr:uid="{00000000-0005-0000-0000-0000AF000000}"/>
    <cellStyle name="Currency 30" xfId="85" xr:uid="{00000000-0005-0000-0000-0000B0000000}"/>
    <cellStyle name="Currency 31" xfId="88" xr:uid="{00000000-0005-0000-0000-0000B1000000}"/>
    <cellStyle name="Currency 32" xfId="91" xr:uid="{00000000-0005-0000-0000-0000B2000000}"/>
    <cellStyle name="Currency 33" xfId="94" xr:uid="{00000000-0005-0000-0000-0000B3000000}"/>
    <cellStyle name="Currency 34" xfId="97" xr:uid="{00000000-0005-0000-0000-0000B4000000}"/>
    <cellStyle name="Currency 35" xfId="100" xr:uid="{00000000-0005-0000-0000-0000B5000000}"/>
    <cellStyle name="Currency 36" xfId="103" xr:uid="{00000000-0005-0000-0000-0000B6000000}"/>
    <cellStyle name="Currency 37" xfId="106" xr:uid="{00000000-0005-0000-0000-0000B7000000}"/>
    <cellStyle name="Currency 38" xfId="109" xr:uid="{00000000-0005-0000-0000-0000B8000000}"/>
    <cellStyle name="Currency 39" xfId="112" xr:uid="{00000000-0005-0000-0000-0000B9000000}"/>
    <cellStyle name="Currency 4" xfId="7" xr:uid="{00000000-0005-0000-0000-0000BA000000}"/>
    <cellStyle name="Currency 40" xfId="115" xr:uid="{00000000-0005-0000-0000-0000BB000000}"/>
    <cellStyle name="Currency 41" xfId="118" xr:uid="{00000000-0005-0000-0000-0000BC000000}"/>
    <cellStyle name="Currency 42" xfId="121" xr:uid="{00000000-0005-0000-0000-0000BD000000}"/>
    <cellStyle name="Currency 43" xfId="124" xr:uid="{00000000-0005-0000-0000-0000BE000000}"/>
    <cellStyle name="Currency 44" xfId="127" xr:uid="{00000000-0005-0000-0000-0000BF000000}"/>
    <cellStyle name="Currency 45" xfId="130" xr:uid="{00000000-0005-0000-0000-0000C0000000}"/>
    <cellStyle name="Currency 46" xfId="133" xr:uid="{00000000-0005-0000-0000-0000C1000000}"/>
    <cellStyle name="Currency 47" xfId="136" xr:uid="{00000000-0005-0000-0000-0000C2000000}"/>
    <cellStyle name="Currency 48" xfId="139" xr:uid="{00000000-0005-0000-0000-0000C3000000}"/>
    <cellStyle name="Currency 49" xfId="142" xr:uid="{00000000-0005-0000-0000-0000C4000000}"/>
    <cellStyle name="Currency 5" xfId="10" xr:uid="{00000000-0005-0000-0000-0000C5000000}"/>
    <cellStyle name="Currency 50" xfId="145" xr:uid="{00000000-0005-0000-0000-0000C6000000}"/>
    <cellStyle name="Currency 51" xfId="148" xr:uid="{00000000-0005-0000-0000-0000C7000000}"/>
    <cellStyle name="Currency 52" xfId="151" xr:uid="{00000000-0005-0000-0000-0000C8000000}"/>
    <cellStyle name="Currency 53" xfId="361" xr:uid="{00000000-0005-0000-0000-0000C9000000}"/>
    <cellStyle name="Currency 54" xfId="366" xr:uid="{00000000-0005-0000-0000-0000CA000000}"/>
    <cellStyle name="Currency 55" xfId="158" xr:uid="{00000000-0005-0000-0000-0000CB000000}"/>
    <cellStyle name="Currency 56" xfId="161" xr:uid="{00000000-0005-0000-0000-0000CC000000}"/>
    <cellStyle name="Currency 57" xfId="164" xr:uid="{00000000-0005-0000-0000-0000CD000000}"/>
    <cellStyle name="Currency 58" xfId="167" xr:uid="{00000000-0005-0000-0000-0000CE000000}"/>
    <cellStyle name="Currency 59" xfId="170" xr:uid="{00000000-0005-0000-0000-0000CF000000}"/>
    <cellStyle name="Currency 6" xfId="13" xr:uid="{00000000-0005-0000-0000-0000D0000000}"/>
    <cellStyle name="Currency 60" xfId="173" xr:uid="{00000000-0005-0000-0000-0000D1000000}"/>
    <cellStyle name="Currency 61" xfId="176" xr:uid="{00000000-0005-0000-0000-0000D2000000}"/>
    <cellStyle name="Currency 62" xfId="179" xr:uid="{00000000-0005-0000-0000-0000D3000000}"/>
    <cellStyle name="Currency 63" xfId="182" xr:uid="{00000000-0005-0000-0000-0000D4000000}"/>
    <cellStyle name="Currency 64" xfId="185" xr:uid="{00000000-0005-0000-0000-0000D5000000}"/>
    <cellStyle name="Currency 65" xfId="370" xr:uid="{00000000-0005-0000-0000-0000D6000000}"/>
    <cellStyle name="Currency 66" xfId="190" xr:uid="{00000000-0005-0000-0000-0000D7000000}"/>
    <cellStyle name="Currency 67" xfId="193" xr:uid="{00000000-0005-0000-0000-0000D8000000}"/>
    <cellStyle name="Currency 68" xfId="196" xr:uid="{00000000-0005-0000-0000-0000D9000000}"/>
    <cellStyle name="Currency 69" xfId="199" xr:uid="{00000000-0005-0000-0000-0000DA000000}"/>
    <cellStyle name="Currency 7" xfId="16" xr:uid="{00000000-0005-0000-0000-0000DB000000}"/>
    <cellStyle name="Currency 70" xfId="202" xr:uid="{00000000-0005-0000-0000-0000DC000000}"/>
    <cellStyle name="Currency 71" xfId="205" xr:uid="{00000000-0005-0000-0000-0000DD000000}"/>
    <cellStyle name="Currency 72" xfId="208" xr:uid="{00000000-0005-0000-0000-0000DE000000}"/>
    <cellStyle name="Currency 73" xfId="211" xr:uid="{00000000-0005-0000-0000-0000DF000000}"/>
    <cellStyle name="Currency 74" xfId="214" xr:uid="{00000000-0005-0000-0000-0000E0000000}"/>
    <cellStyle name="Currency 75" xfId="217" xr:uid="{00000000-0005-0000-0000-0000E1000000}"/>
    <cellStyle name="Currency 76" xfId="220" xr:uid="{00000000-0005-0000-0000-0000E2000000}"/>
    <cellStyle name="Currency 77" xfId="223" xr:uid="{00000000-0005-0000-0000-0000E3000000}"/>
    <cellStyle name="Currency 78" xfId="226" xr:uid="{00000000-0005-0000-0000-0000E4000000}"/>
    <cellStyle name="Currency 79" xfId="229" xr:uid="{00000000-0005-0000-0000-0000E5000000}"/>
    <cellStyle name="Currency 8" xfId="19" xr:uid="{00000000-0005-0000-0000-0000E6000000}"/>
    <cellStyle name="Currency 80" xfId="232" xr:uid="{00000000-0005-0000-0000-0000E7000000}"/>
    <cellStyle name="Currency 81" xfId="235" xr:uid="{00000000-0005-0000-0000-0000E8000000}"/>
    <cellStyle name="Currency 82" xfId="238" xr:uid="{00000000-0005-0000-0000-0000E9000000}"/>
    <cellStyle name="Currency 83" xfId="241" xr:uid="{00000000-0005-0000-0000-0000EA000000}"/>
    <cellStyle name="Currency 84" xfId="244" xr:uid="{00000000-0005-0000-0000-0000EB000000}"/>
    <cellStyle name="Currency 85" xfId="247" xr:uid="{00000000-0005-0000-0000-0000EC000000}"/>
    <cellStyle name="Currency 86" xfId="250" xr:uid="{00000000-0005-0000-0000-0000ED000000}"/>
    <cellStyle name="Currency 87" xfId="253" xr:uid="{00000000-0005-0000-0000-0000EE000000}"/>
    <cellStyle name="Currency 88" xfId="256" xr:uid="{00000000-0005-0000-0000-0000EF000000}"/>
    <cellStyle name="Currency 89" xfId="259" xr:uid="{00000000-0005-0000-0000-0000F0000000}"/>
    <cellStyle name="Currency 9" xfId="22" xr:uid="{00000000-0005-0000-0000-0000F1000000}"/>
    <cellStyle name="Currency 90" xfId="262" xr:uid="{00000000-0005-0000-0000-0000F2000000}"/>
    <cellStyle name="Currency 91" xfId="265" xr:uid="{00000000-0005-0000-0000-0000F3000000}"/>
    <cellStyle name="Currency 92" xfId="268" xr:uid="{00000000-0005-0000-0000-0000F4000000}"/>
    <cellStyle name="Currency 93" xfId="271" xr:uid="{00000000-0005-0000-0000-0000F5000000}"/>
    <cellStyle name="Currency 94" xfId="274" xr:uid="{00000000-0005-0000-0000-0000F6000000}"/>
    <cellStyle name="Currency 95" xfId="277" xr:uid="{00000000-0005-0000-0000-0000F7000000}"/>
    <cellStyle name="Currency 96" xfId="280" xr:uid="{00000000-0005-0000-0000-0000F8000000}"/>
    <cellStyle name="Currency 97" xfId="283" xr:uid="{00000000-0005-0000-0000-0000F9000000}"/>
    <cellStyle name="Currency 98" xfId="286" xr:uid="{00000000-0005-0000-0000-0000FA000000}"/>
    <cellStyle name="Currency 99" xfId="289" xr:uid="{00000000-0005-0000-0000-0000FB000000}"/>
    <cellStyle name="Followed Hyperlink" xfId="396" builtinId="9" hidden="1"/>
    <cellStyle name="Followed Hyperlink" xfId="398" builtinId="9" hidden="1"/>
    <cellStyle name="Hyperlink" xfId="395" builtinId="8" hidden="1"/>
    <cellStyle name="Hyperlink" xfId="397" builtinId="8" hidden="1"/>
    <cellStyle name="Millares 2" xfId="382" xr:uid="{00000000-0005-0000-0000-000001010000}"/>
    <cellStyle name="Normal" xfId="0" builtinId="0"/>
    <cellStyle name="Normal 10" xfId="389" xr:uid="{00000000-0005-0000-0000-000004010000}"/>
    <cellStyle name="Normal 11" xfId="392" xr:uid="{00000000-0005-0000-0000-000005010000}"/>
    <cellStyle name="Normal 2" xfId="357" xr:uid="{00000000-0005-0000-0000-000006010000}"/>
    <cellStyle name="Normal 2 10" xfId="27" xr:uid="{00000000-0005-0000-0000-000007010000}"/>
    <cellStyle name="Normal 2 100" xfId="294" xr:uid="{00000000-0005-0000-0000-000008010000}"/>
    <cellStyle name="Normal 2 101" xfId="297" xr:uid="{00000000-0005-0000-0000-000009010000}"/>
    <cellStyle name="Normal 2 102" xfId="300" xr:uid="{00000000-0005-0000-0000-00000A010000}"/>
    <cellStyle name="Normal 2 103" xfId="303" xr:uid="{00000000-0005-0000-0000-00000B010000}"/>
    <cellStyle name="Normal 2 104" xfId="306" xr:uid="{00000000-0005-0000-0000-00000C010000}"/>
    <cellStyle name="Normal 2 105" xfId="309" xr:uid="{00000000-0005-0000-0000-00000D010000}"/>
    <cellStyle name="Normal 2 106" xfId="312" xr:uid="{00000000-0005-0000-0000-00000E010000}"/>
    <cellStyle name="Normal 2 107" xfId="315" xr:uid="{00000000-0005-0000-0000-00000F010000}"/>
    <cellStyle name="Normal 2 108" xfId="318" xr:uid="{00000000-0005-0000-0000-000010010000}"/>
    <cellStyle name="Normal 2 109" xfId="321" xr:uid="{00000000-0005-0000-0000-000011010000}"/>
    <cellStyle name="Normal 2 11" xfId="30" xr:uid="{00000000-0005-0000-0000-000012010000}"/>
    <cellStyle name="Normal 2 110" xfId="324" xr:uid="{00000000-0005-0000-0000-000013010000}"/>
    <cellStyle name="Normal 2 111" xfId="327" xr:uid="{00000000-0005-0000-0000-000014010000}"/>
    <cellStyle name="Normal 2 112" xfId="330" xr:uid="{00000000-0005-0000-0000-000015010000}"/>
    <cellStyle name="Normal 2 113" xfId="333" xr:uid="{00000000-0005-0000-0000-000016010000}"/>
    <cellStyle name="Normal 2 114" xfId="336" xr:uid="{00000000-0005-0000-0000-000017010000}"/>
    <cellStyle name="Normal 2 115" xfId="339" xr:uid="{00000000-0005-0000-0000-000018010000}"/>
    <cellStyle name="Normal 2 116" xfId="342" xr:uid="{00000000-0005-0000-0000-000019010000}"/>
    <cellStyle name="Normal 2 117" xfId="345" xr:uid="{00000000-0005-0000-0000-00001A010000}"/>
    <cellStyle name="Normal 2 118" xfId="348" xr:uid="{00000000-0005-0000-0000-00001B010000}"/>
    <cellStyle name="Normal 2 119" xfId="351" xr:uid="{00000000-0005-0000-0000-00001C010000}"/>
    <cellStyle name="Normal 2 12" xfId="33" xr:uid="{00000000-0005-0000-0000-00001D010000}"/>
    <cellStyle name="Normal 2 120" xfId="354" xr:uid="{00000000-0005-0000-0000-00001E010000}"/>
    <cellStyle name="Normal 2 121" xfId="383" xr:uid="{00000000-0005-0000-0000-00001F010000}"/>
    <cellStyle name="Normal 2 13" xfId="36" xr:uid="{00000000-0005-0000-0000-000020010000}"/>
    <cellStyle name="Normal 2 14" xfId="39" xr:uid="{00000000-0005-0000-0000-000021010000}"/>
    <cellStyle name="Normal 2 15" xfId="42" xr:uid="{00000000-0005-0000-0000-000022010000}"/>
    <cellStyle name="Normal 2 16" xfId="45" xr:uid="{00000000-0005-0000-0000-000023010000}"/>
    <cellStyle name="Normal 2 17" xfId="48" xr:uid="{00000000-0005-0000-0000-000024010000}"/>
    <cellStyle name="Normal 2 18" xfId="51" xr:uid="{00000000-0005-0000-0000-000025010000}"/>
    <cellStyle name="Normal 2 19" xfId="54" xr:uid="{00000000-0005-0000-0000-000026010000}"/>
    <cellStyle name="Normal 2 2" xfId="3" xr:uid="{00000000-0005-0000-0000-000027010000}"/>
    <cellStyle name="Normal 2 2 2" xfId="377" xr:uid="{00000000-0005-0000-0000-000028010000}"/>
    <cellStyle name="Normal 2 20" xfId="57" xr:uid="{00000000-0005-0000-0000-000029010000}"/>
    <cellStyle name="Normal 2 21" xfId="60" xr:uid="{00000000-0005-0000-0000-00002A010000}"/>
    <cellStyle name="Normal 2 22" xfId="63" xr:uid="{00000000-0005-0000-0000-00002B010000}"/>
    <cellStyle name="Normal 2 23" xfId="66" xr:uid="{00000000-0005-0000-0000-00002C010000}"/>
    <cellStyle name="Normal 2 24" xfId="69" xr:uid="{00000000-0005-0000-0000-00002D010000}"/>
    <cellStyle name="Normal 2 25" xfId="72" xr:uid="{00000000-0005-0000-0000-00002E010000}"/>
    <cellStyle name="Normal 2 26" xfId="75" xr:uid="{00000000-0005-0000-0000-00002F010000}"/>
    <cellStyle name="Normal 2 27" xfId="78" xr:uid="{00000000-0005-0000-0000-000030010000}"/>
    <cellStyle name="Normal 2 28" xfId="81" xr:uid="{00000000-0005-0000-0000-000031010000}"/>
    <cellStyle name="Normal 2 29" xfId="84" xr:uid="{00000000-0005-0000-0000-000032010000}"/>
    <cellStyle name="Normal 2 3" xfId="6" xr:uid="{00000000-0005-0000-0000-000033010000}"/>
    <cellStyle name="Normal 2 3 2" xfId="384" xr:uid="{00000000-0005-0000-0000-000034010000}"/>
    <cellStyle name="Normal 2 30" xfId="87" xr:uid="{00000000-0005-0000-0000-000035010000}"/>
    <cellStyle name="Normal 2 31" xfId="90" xr:uid="{00000000-0005-0000-0000-000036010000}"/>
    <cellStyle name="Normal 2 32" xfId="93" xr:uid="{00000000-0005-0000-0000-000037010000}"/>
    <cellStyle name="Normal 2 33" xfId="96" xr:uid="{00000000-0005-0000-0000-000038010000}"/>
    <cellStyle name="Normal 2 34" xfId="99" xr:uid="{00000000-0005-0000-0000-000039010000}"/>
    <cellStyle name="Normal 2 35" xfId="102" xr:uid="{00000000-0005-0000-0000-00003A010000}"/>
    <cellStyle name="Normal 2 36" xfId="105" xr:uid="{00000000-0005-0000-0000-00003B010000}"/>
    <cellStyle name="Normal 2 37" xfId="108" xr:uid="{00000000-0005-0000-0000-00003C010000}"/>
    <cellStyle name="Normal 2 38" xfId="111" xr:uid="{00000000-0005-0000-0000-00003D010000}"/>
    <cellStyle name="Normal 2 39" xfId="114" xr:uid="{00000000-0005-0000-0000-00003E010000}"/>
    <cellStyle name="Normal 2 4" xfId="9" xr:uid="{00000000-0005-0000-0000-00003F010000}"/>
    <cellStyle name="Normal 2 40" xfId="117" xr:uid="{00000000-0005-0000-0000-000040010000}"/>
    <cellStyle name="Normal 2 41" xfId="120" xr:uid="{00000000-0005-0000-0000-000041010000}"/>
    <cellStyle name="Normal 2 42" xfId="123" xr:uid="{00000000-0005-0000-0000-000042010000}"/>
    <cellStyle name="Normal 2 43" xfId="126" xr:uid="{00000000-0005-0000-0000-000043010000}"/>
    <cellStyle name="Normal 2 44" xfId="129" xr:uid="{00000000-0005-0000-0000-000044010000}"/>
    <cellStyle name="Normal 2 45" xfId="132" xr:uid="{00000000-0005-0000-0000-000045010000}"/>
    <cellStyle name="Normal 2 46" xfId="135" xr:uid="{00000000-0005-0000-0000-000046010000}"/>
    <cellStyle name="Normal 2 47" xfId="138" xr:uid="{00000000-0005-0000-0000-000047010000}"/>
    <cellStyle name="Normal 2 48" xfId="141" xr:uid="{00000000-0005-0000-0000-000048010000}"/>
    <cellStyle name="Normal 2 49" xfId="144" xr:uid="{00000000-0005-0000-0000-000049010000}"/>
    <cellStyle name="Normal 2 5" xfId="12" xr:uid="{00000000-0005-0000-0000-00004A010000}"/>
    <cellStyle name="Normal 2 50" xfId="147" xr:uid="{00000000-0005-0000-0000-00004B010000}"/>
    <cellStyle name="Normal 2 51" xfId="150" xr:uid="{00000000-0005-0000-0000-00004C010000}"/>
    <cellStyle name="Normal 2 52" xfId="153" xr:uid="{00000000-0005-0000-0000-00004D010000}"/>
    <cellStyle name="Normal 2 53" xfId="155" xr:uid="{00000000-0005-0000-0000-00004E010000}"/>
    <cellStyle name="Normal 2 54" xfId="157" xr:uid="{00000000-0005-0000-0000-00004F010000}"/>
    <cellStyle name="Normal 2 55" xfId="160" xr:uid="{00000000-0005-0000-0000-000050010000}"/>
    <cellStyle name="Normal 2 56" xfId="163" xr:uid="{00000000-0005-0000-0000-000051010000}"/>
    <cellStyle name="Normal 2 57" xfId="166" xr:uid="{00000000-0005-0000-0000-000052010000}"/>
    <cellStyle name="Normal 2 58" xfId="169" xr:uid="{00000000-0005-0000-0000-000053010000}"/>
    <cellStyle name="Normal 2 59" xfId="172" xr:uid="{00000000-0005-0000-0000-000054010000}"/>
    <cellStyle name="Normal 2 6" xfId="15" xr:uid="{00000000-0005-0000-0000-000055010000}"/>
    <cellStyle name="Normal 2 60" xfId="175" xr:uid="{00000000-0005-0000-0000-000056010000}"/>
    <cellStyle name="Normal 2 61" xfId="178" xr:uid="{00000000-0005-0000-0000-000057010000}"/>
    <cellStyle name="Normal 2 62" xfId="181" xr:uid="{00000000-0005-0000-0000-000058010000}"/>
    <cellStyle name="Normal 2 63" xfId="184" xr:uid="{00000000-0005-0000-0000-000059010000}"/>
    <cellStyle name="Normal 2 64" xfId="187" xr:uid="{00000000-0005-0000-0000-00005A010000}"/>
    <cellStyle name="Normal 2 65" xfId="189" xr:uid="{00000000-0005-0000-0000-00005B010000}"/>
    <cellStyle name="Normal 2 66" xfId="192" xr:uid="{00000000-0005-0000-0000-00005C010000}"/>
    <cellStyle name="Normal 2 67" xfId="195" xr:uid="{00000000-0005-0000-0000-00005D010000}"/>
    <cellStyle name="Normal 2 68" xfId="198" xr:uid="{00000000-0005-0000-0000-00005E010000}"/>
    <cellStyle name="Normal 2 69" xfId="201" xr:uid="{00000000-0005-0000-0000-00005F010000}"/>
    <cellStyle name="Normal 2 7" xfId="18" xr:uid="{00000000-0005-0000-0000-000060010000}"/>
    <cellStyle name="Normal 2 70" xfId="204" xr:uid="{00000000-0005-0000-0000-000061010000}"/>
    <cellStyle name="Normal 2 71" xfId="207" xr:uid="{00000000-0005-0000-0000-000062010000}"/>
    <cellStyle name="Normal 2 72" xfId="210" xr:uid="{00000000-0005-0000-0000-000063010000}"/>
    <cellStyle name="Normal 2 73" xfId="213" xr:uid="{00000000-0005-0000-0000-000064010000}"/>
    <cellStyle name="Normal 2 74" xfId="216" xr:uid="{00000000-0005-0000-0000-000065010000}"/>
    <cellStyle name="Normal 2 75" xfId="219" xr:uid="{00000000-0005-0000-0000-000066010000}"/>
    <cellStyle name="Normal 2 76" xfId="222" xr:uid="{00000000-0005-0000-0000-000067010000}"/>
    <cellStyle name="Normal 2 77" xfId="225" xr:uid="{00000000-0005-0000-0000-000068010000}"/>
    <cellStyle name="Normal 2 78" xfId="228" xr:uid="{00000000-0005-0000-0000-000069010000}"/>
    <cellStyle name="Normal 2 79" xfId="231" xr:uid="{00000000-0005-0000-0000-00006A010000}"/>
    <cellStyle name="Normal 2 8" xfId="21" xr:uid="{00000000-0005-0000-0000-00006B010000}"/>
    <cellStyle name="Normal 2 80" xfId="234" xr:uid="{00000000-0005-0000-0000-00006C010000}"/>
    <cellStyle name="Normal 2 81" xfId="237" xr:uid="{00000000-0005-0000-0000-00006D010000}"/>
    <cellStyle name="Normal 2 82" xfId="240" xr:uid="{00000000-0005-0000-0000-00006E010000}"/>
    <cellStyle name="Normal 2 83" xfId="243" xr:uid="{00000000-0005-0000-0000-00006F010000}"/>
    <cellStyle name="Normal 2 84" xfId="246" xr:uid="{00000000-0005-0000-0000-000070010000}"/>
    <cellStyle name="Normal 2 85" xfId="249" xr:uid="{00000000-0005-0000-0000-000071010000}"/>
    <cellStyle name="Normal 2 86" xfId="252" xr:uid="{00000000-0005-0000-0000-000072010000}"/>
    <cellStyle name="Normal 2 87" xfId="255" xr:uid="{00000000-0005-0000-0000-000073010000}"/>
    <cellStyle name="Normal 2 88" xfId="258" xr:uid="{00000000-0005-0000-0000-000074010000}"/>
    <cellStyle name="Normal 2 89" xfId="261" xr:uid="{00000000-0005-0000-0000-000075010000}"/>
    <cellStyle name="Normal 2 9" xfId="24" xr:uid="{00000000-0005-0000-0000-000076010000}"/>
    <cellStyle name="Normal 2 90" xfId="264" xr:uid="{00000000-0005-0000-0000-000077010000}"/>
    <cellStyle name="Normal 2 91" xfId="267" xr:uid="{00000000-0005-0000-0000-000078010000}"/>
    <cellStyle name="Normal 2 92" xfId="270" xr:uid="{00000000-0005-0000-0000-000079010000}"/>
    <cellStyle name="Normal 2 93" xfId="273" xr:uid="{00000000-0005-0000-0000-00007A010000}"/>
    <cellStyle name="Normal 2 94" xfId="276" xr:uid="{00000000-0005-0000-0000-00007B010000}"/>
    <cellStyle name="Normal 2 95" xfId="279" xr:uid="{00000000-0005-0000-0000-00007C010000}"/>
    <cellStyle name="Normal 2 96" xfId="282" xr:uid="{00000000-0005-0000-0000-00007D010000}"/>
    <cellStyle name="Normal 2 97" xfId="285" xr:uid="{00000000-0005-0000-0000-00007E010000}"/>
    <cellStyle name="Normal 2 98" xfId="288" xr:uid="{00000000-0005-0000-0000-00007F010000}"/>
    <cellStyle name="Normal 2 99" xfId="291" xr:uid="{00000000-0005-0000-0000-000080010000}"/>
    <cellStyle name="Normal 3" xfId="358" xr:uid="{00000000-0005-0000-0000-000081010000}"/>
    <cellStyle name="Normal 4" xfId="363" xr:uid="{00000000-0005-0000-0000-000082010000}"/>
    <cellStyle name="Normal 5" xfId="367" xr:uid="{00000000-0005-0000-0000-000083010000}"/>
    <cellStyle name="Normal 6" xfId="371" xr:uid="{00000000-0005-0000-0000-000084010000}"/>
    <cellStyle name="Normal 7" xfId="375" xr:uid="{00000000-0005-0000-0000-000085010000}"/>
    <cellStyle name="Normal 8" xfId="378" xr:uid="{00000000-0005-0000-0000-000086010000}"/>
    <cellStyle name="Normal 9" xfId="386" xr:uid="{00000000-0005-0000-0000-000087010000}"/>
    <cellStyle name="Percent 2" xfId="359" xr:uid="{00000000-0005-0000-0000-000088010000}"/>
    <cellStyle name="Percent 2 2" xfId="385" xr:uid="{00000000-0005-0000-0000-000089010000}"/>
    <cellStyle name="Percent 3" xfId="364" xr:uid="{00000000-0005-0000-0000-00008A010000}"/>
    <cellStyle name="Percent 4" xfId="368" xr:uid="{00000000-0005-0000-0000-00008B010000}"/>
    <cellStyle name="Percent 5" xfId="372" xr:uid="{00000000-0005-0000-0000-00008C010000}"/>
    <cellStyle name="Percent 6" xfId="380" xr:uid="{00000000-0005-0000-0000-00008D010000}"/>
    <cellStyle name="Percent 7" xfId="391" xr:uid="{00000000-0005-0000-0000-00008E010000}"/>
    <cellStyle name="Percent 8" xfId="394" xr:uid="{00000000-0005-0000-0000-00008F010000}"/>
  </cellStyles>
  <dxfs count="1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0079C8"/>
      <color rgb="FF33CCCC"/>
      <color rgb="FFB1B3B4"/>
      <color rgb="FF007A3D"/>
      <color rgb="FF00335B"/>
      <color rgb="FF939905"/>
      <color rgb="FF008789"/>
      <color rgb="FFAE99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fmlaLink="$G$22"/>
</file>

<file path=xl/ctrlProps/ctrlProp2.xml><?xml version="1.0" encoding="utf-8"?>
<formControlPr xmlns="http://schemas.microsoft.com/office/spreadsheetml/2009/9/main" objectType="CheckBox" checked="Checked" fmlaLink="$G$24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Bupa Alpha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853285</xdr:colOff>
      <xdr:row>1</xdr:row>
      <xdr:rowOff>69851</xdr:rowOff>
    </xdr:from>
    <xdr:to>
      <xdr:col>10</xdr:col>
      <xdr:colOff>71443</xdr:colOff>
      <xdr:row>5</xdr:row>
      <xdr:rowOff>123032</xdr:rowOff>
    </xdr:to>
    <xdr:sp macro="" textlink="">
      <xdr:nvSpPr>
        <xdr:cNvPr id="3084" name="Text Box 12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11314910" y="228601"/>
          <a:ext cx="3885408" cy="942181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22860" rIns="36576" bIns="0" anchor="ctr" upright="1"/>
        <a:lstStyle/>
        <a:p>
          <a:pPr algn="r" rtl="0" fontAlgn="base"/>
          <a:r>
            <a:rPr lang="es-ES" sz="2000" b="0" i="0" baseline="0">
              <a:solidFill>
                <a:srgbClr val="0070C0"/>
              </a:solidFill>
              <a:latin typeface="+mn-lt"/>
              <a:ea typeface="+mn-ea"/>
              <a:cs typeface="+mn-cs"/>
            </a:rPr>
            <a:t>Bupa Global Latinoamérica</a:t>
          </a:r>
        </a:p>
        <a:p>
          <a:pPr algn="r" rtl="0" fontAlgn="base"/>
          <a:r>
            <a:rPr lang="es-ES" sz="3600" b="0" i="0" baseline="0">
              <a:solidFill>
                <a:srgbClr val="0070C0"/>
              </a:solidFill>
              <a:latin typeface="+mn-lt"/>
              <a:ea typeface="+mn-ea"/>
              <a:cs typeface="+mn-cs"/>
            </a:rPr>
            <a:t>BUPA ALPHA</a:t>
          </a:r>
        </a:p>
      </xdr:txBody>
    </xdr:sp>
    <xdr:clientData/>
  </xdr:twoCellAnchor>
  <xdr:twoCellAnchor editAs="absolute">
    <xdr:from>
      <xdr:col>8</xdr:col>
      <xdr:colOff>1239045</xdr:colOff>
      <xdr:row>25</xdr:row>
      <xdr:rowOff>177005</xdr:rowOff>
    </xdr:from>
    <xdr:to>
      <xdr:col>9</xdr:col>
      <xdr:colOff>1320145</xdr:colOff>
      <xdr:row>32</xdr:row>
      <xdr:rowOff>16805</xdr:rowOff>
    </xdr:to>
    <xdr:sp macro="" textlink="">
      <xdr:nvSpPr>
        <xdr:cNvPr id="6" name="Oval 2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1729245" y="5752305"/>
          <a:ext cx="1440000" cy="1440000"/>
        </a:xfrm>
        <a:prstGeom prst="ellipse">
          <a:avLst/>
        </a:prstGeom>
        <a:solidFill>
          <a:srgbClr val="0079C8"/>
        </a:solidFill>
        <a:ln>
          <a:noFill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36576" tIns="27432" rIns="36576" bIns="27432" anchor="ctr" upright="1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 rtl="0">
            <a:defRPr sz="1000"/>
          </a:pPr>
          <a:r>
            <a:rPr lang="es-ES" sz="1600" b="1" i="0" u="none" strike="noStrike" cap="all" spc="0" baseline="0">
              <a:ln w="0"/>
              <a:solidFill>
                <a:schemeClr val="bg1"/>
              </a:solidFill>
              <a:effectLst/>
              <a:latin typeface="Arial"/>
              <a:cs typeface="Arial"/>
            </a:rPr>
            <a:t>COTIZAR</a:t>
          </a:r>
        </a:p>
      </xdr:txBody>
    </xdr:sp>
    <xdr:clientData/>
  </xdr:twoCellAnchor>
  <xdr:twoCellAnchor editAs="oneCell">
    <xdr:from>
      <xdr:col>2</xdr:col>
      <xdr:colOff>228600</xdr:colOff>
      <xdr:row>8</xdr:row>
      <xdr:rowOff>292100</xdr:rowOff>
    </xdr:from>
    <xdr:to>
      <xdr:col>4</xdr:col>
      <xdr:colOff>596900</xdr:colOff>
      <xdr:row>10</xdr:row>
      <xdr:rowOff>139700</xdr:rowOff>
    </xdr:to>
    <xdr:sp macro="" textlink="">
      <xdr:nvSpPr>
        <xdr:cNvPr id="3107" name="ComboBox1" hidden="1">
          <a:extLst>
            <a:ext uri="{63B3BB69-23CF-44E3-9099-C40C66FF867C}">
              <a14:compatExt xmlns:a14="http://schemas.microsoft.com/office/drawing/2010/main" spid="_x0000_s3107"/>
            </a:ex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114300</xdr:colOff>
      <xdr:row>0</xdr:row>
      <xdr:rowOff>101600</xdr:rowOff>
    </xdr:from>
    <xdr:to>
      <xdr:col>1</xdr:col>
      <xdr:colOff>331231</xdr:colOff>
      <xdr:row>5</xdr:row>
      <xdr:rowOff>215900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1600"/>
          <a:ext cx="1194831" cy="1193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825500</xdr:colOff>
          <xdr:row>21</xdr:row>
          <xdr:rowOff>63500</xdr:rowOff>
        </xdr:from>
        <xdr:to>
          <xdr:col>7</xdr:col>
          <xdr:colOff>1104900</xdr:colOff>
          <xdr:row>22</xdr:row>
          <xdr:rowOff>38100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1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825500</xdr:colOff>
          <xdr:row>23</xdr:row>
          <xdr:rowOff>63500</xdr:rowOff>
        </xdr:from>
        <xdr:to>
          <xdr:col>7</xdr:col>
          <xdr:colOff>1104900</xdr:colOff>
          <xdr:row>24</xdr:row>
          <xdr:rowOff>25400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1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8</xdr:col>
      <xdr:colOff>53185</xdr:colOff>
      <xdr:row>1</xdr:row>
      <xdr:rowOff>133351</xdr:rowOff>
    </xdr:from>
    <xdr:to>
      <xdr:col>10</xdr:col>
      <xdr:colOff>1112843</xdr:colOff>
      <xdr:row>7</xdr:row>
      <xdr:rowOff>84932</xdr:rowOff>
    </xdr:to>
    <xdr:sp macro="" textlink="">
      <xdr:nvSpPr>
        <xdr:cNvPr id="19" name="Text Box 1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11851485" y="298451"/>
          <a:ext cx="3294858" cy="967581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22860" rIns="36576" bIns="0" anchor="ctr" upright="1"/>
        <a:lstStyle/>
        <a:p>
          <a:pPr algn="r" rtl="0" fontAlgn="base"/>
          <a:r>
            <a:rPr lang="es-ES" sz="2000" b="0" i="0" baseline="0">
              <a:solidFill>
                <a:srgbClr val="0070C0"/>
              </a:solidFill>
              <a:latin typeface="+mn-lt"/>
              <a:ea typeface="+mn-ea"/>
              <a:cs typeface="+mn-cs"/>
            </a:rPr>
            <a:t>Bupa Global Latinoamérica</a:t>
          </a:r>
        </a:p>
        <a:p>
          <a:pPr algn="r" rtl="0" fontAlgn="base"/>
          <a:r>
            <a:rPr lang="es-ES" sz="3600" b="0" i="0" baseline="0">
              <a:solidFill>
                <a:srgbClr val="0070C0"/>
              </a:solidFill>
              <a:latin typeface="+mn-lt"/>
              <a:ea typeface="+mn-ea"/>
              <a:cs typeface="+mn-cs"/>
            </a:rPr>
            <a:t>BUPA ALPHA</a:t>
          </a:r>
        </a:p>
      </xdr:txBody>
    </xdr:sp>
    <xdr:clientData/>
  </xdr:twoCellAnchor>
  <xdr:twoCellAnchor editAs="oneCell">
    <xdr:from>
      <xdr:col>0</xdr:col>
      <xdr:colOff>165100</xdr:colOff>
      <xdr:row>0</xdr:row>
      <xdr:rowOff>152400</xdr:rowOff>
    </xdr:from>
    <xdr:to>
      <xdr:col>0</xdr:col>
      <xdr:colOff>1359931</xdr:colOff>
      <xdr:row>8</xdr:row>
      <xdr:rowOff>0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152400"/>
          <a:ext cx="1194831" cy="11938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2</xdr:col>
      <xdr:colOff>14510</xdr:colOff>
      <xdr:row>77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3400"/>
          <a:ext cx="6707410" cy="1572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L26"/>
  <sheetViews>
    <sheetView showGridLines="0" tabSelected="1" zoomScaleNormal="100" zoomScalePageLayoutView="80" workbookViewId="0">
      <selection activeCell="M19" sqref="M19"/>
    </sheetView>
  </sheetViews>
  <sheetFormatPr baseColWidth="10" defaultColWidth="20.5" defaultRowHeight="18" x14ac:dyDescent="0.2"/>
  <cols>
    <col min="1" max="1" width="14.6640625" style="45" customWidth="1"/>
    <col min="2" max="10" width="20.5" style="45" customWidth="1"/>
    <col min="11" max="11" width="4.5" style="45" customWidth="1"/>
    <col min="12" max="16384" width="20.5" style="45"/>
  </cols>
  <sheetData>
    <row r="1" spans="1:12" ht="12.75" customHeight="1" x14ac:dyDescent="0.2"/>
    <row r="2" spans="1:12" x14ac:dyDescent="0.2">
      <c r="I2" s="45" t="s">
        <v>4</v>
      </c>
      <c r="J2" s="45" t="s">
        <v>4</v>
      </c>
      <c r="K2" s="45" t="s">
        <v>4</v>
      </c>
    </row>
    <row r="3" spans="1:12" x14ac:dyDescent="0.2">
      <c r="B3" s="46">
        <v>4</v>
      </c>
    </row>
    <row r="6" spans="1:12" x14ac:dyDescent="0.2">
      <c r="I6" s="47" t="s">
        <v>4</v>
      </c>
      <c r="J6" s="47" t="s">
        <v>4</v>
      </c>
      <c r="K6" s="47" t="s">
        <v>4</v>
      </c>
      <c r="L6" s="48" t="s">
        <v>4</v>
      </c>
    </row>
    <row r="8" spans="1:12" s="50" customFormat="1" ht="25" x14ac:dyDescent="0.25">
      <c r="A8" s="159" t="s">
        <v>72</v>
      </c>
      <c r="B8" s="159"/>
      <c r="C8" s="159"/>
      <c r="D8" s="159"/>
      <c r="E8" s="159"/>
      <c r="F8" s="159"/>
      <c r="G8" s="159"/>
      <c r="H8" s="159"/>
      <c r="I8" s="159"/>
      <c r="J8" s="159"/>
      <c r="K8" s="49"/>
      <c r="L8" s="49"/>
    </row>
    <row r="9" spans="1:12" s="50" customFormat="1" ht="20.25" customHeight="1" x14ac:dyDescent="0.25">
      <c r="A9" s="51"/>
      <c r="B9" s="51"/>
      <c r="C9" s="51"/>
      <c r="D9" s="51"/>
      <c r="E9" s="51"/>
      <c r="F9" s="51"/>
      <c r="G9" s="51"/>
      <c r="H9" s="51"/>
      <c r="I9" s="51"/>
      <c r="J9" s="51"/>
      <c r="K9" s="49"/>
      <c r="L9" s="49"/>
    </row>
    <row r="10" spans="1:12" s="50" customFormat="1" ht="20.25" customHeight="1" x14ac:dyDescent="0.25">
      <c r="A10" s="107" t="s">
        <v>51</v>
      </c>
      <c r="B10" s="108"/>
      <c r="C10" s="160" t="s">
        <v>54</v>
      </c>
      <c r="D10" s="160"/>
      <c r="E10" s="108"/>
      <c r="F10" s="108"/>
      <c r="G10" s="108"/>
      <c r="H10" s="108"/>
      <c r="I10" s="108"/>
      <c r="J10" s="109"/>
      <c r="K10" s="49"/>
      <c r="L10" s="49"/>
    </row>
    <row r="11" spans="1:12" x14ac:dyDescent="0.2">
      <c r="A11" s="110"/>
      <c r="B11" s="111"/>
      <c r="C11" s="111"/>
      <c r="D11" s="111"/>
      <c r="E11" s="111"/>
      <c r="F11" s="111"/>
      <c r="G11" s="111"/>
      <c r="H11" s="111"/>
      <c r="I11" s="111"/>
      <c r="J11" s="112"/>
    </row>
    <row r="13" spans="1:12" x14ac:dyDescent="0.2">
      <c r="A13" s="113" t="s">
        <v>48</v>
      </c>
      <c r="B13" s="114"/>
      <c r="C13" s="114"/>
      <c r="D13" s="114"/>
      <c r="E13" s="114"/>
      <c r="F13" s="114"/>
      <c r="G13" s="114"/>
      <c r="H13" s="114"/>
      <c r="I13" s="114"/>
      <c r="J13" s="115"/>
    </row>
    <row r="14" spans="1:12" x14ac:dyDescent="0.2">
      <c r="A14" s="116"/>
      <c r="B14" s="50"/>
      <c r="C14" s="50"/>
      <c r="D14" s="50"/>
      <c r="E14" s="50"/>
      <c r="F14" s="50"/>
      <c r="G14" s="50"/>
      <c r="H14" s="50"/>
      <c r="I14" s="50"/>
      <c r="J14" s="117"/>
    </row>
    <row r="15" spans="1:12" x14ac:dyDescent="0.2">
      <c r="A15" s="116"/>
      <c r="C15" s="47" t="s">
        <v>35</v>
      </c>
      <c r="D15" s="160" t="s">
        <v>42</v>
      </c>
      <c r="E15" s="160"/>
      <c r="F15" s="160"/>
      <c r="G15" s="160"/>
      <c r="H15" s="160"/>
      <c r="I15" s="160"/>
      <c r="J15" s="160"/>
    </row>
    <row r="16" spans="1:12" ht="9.5" customHeight="1" x14ac:dyDescent="0.2">
      <c r="A16" s="116"/>
      <c r="B16" s="50"/>
      <c r="C16" s="50"/>
      <c r="D16" s="118"/>
      <c r="E16" s="118"/>
      <c r="F16" s="118"/>
      <c r="G16" s="118"/>
      <c r="H16" s="50"/>
      <c r="I16" s="50"/>
      <c r="J16" s="117"/>
    </row>
    <row r="17" spans="1:10" x14ac:dyDescent="0.2">
      <c r="A17" s="116"/>
      <c r="B17" s="50"/>
      <c r="C17" s="50"/>
      <c r="E17" s="118"/>
      <c r="F17" s="47" t="s">
        <v>36</v>
      </c>
      <c r="G17" s="120">
        <v>1</v>
      </c>
      <c r="I17" s="47" t="s">
        <v>40</v>
      </c>
      <c r="J17" s="120">
        <v>0</v>
      </c>
    </row>
    <row r="18" spans="1:10" ht="9.5" customHeight="1" x14ac:dyDescent="0.2">
      <c r="A18" s="116"/>
      <c r="B18" s="50"/>
      <c r="C18" s="50"/>
      <c r="D18" s="118"/>
      <c r="E18" s="118"/>
      <c r="F18" s="118"/>
      <c r="G18" s="118"/>
      <c r="H18" s="50"/>
      <c r="I18" s="50"/>
      <c r="J18" s="117"/>
    </row>
    <row r="19" spans="1:10" x14ac:dyDescent="0.2">
      <c r="A19" s="116"/>
      <c r="B19" s="50"/>
      <c r="C19" s="50"/>
      <c r="D19" s="119"/>
      <c r="F19" s="47" t="s">
        <v>37</v>
      </c>
      <c r="G19" s="120">
        <v>23</v>
      </c>
      <c r="I19" s="47" t="s">
        <v>38</v>
      </c>
      <c r="J19" s="120">
        <v>19</v>
      </c>
    </row>
    <row r="20" spans="1:10" x14ac:dyDescent="0.2">
      <c r="A20" s="110"/>
      <c r="B20" s="111"/>
      <c r="C20" s="111"/>
      <c r="D20" s="111"/>
      <c r="E20" s="111"/>
      <c r="F20" s="111"/>
      <c r="G20" s="111"/>
      <c r="H20" s="111"/>
      <c r="I20" s="111"/>
      <c r="J20" s="112"/>
    </row>
    <row r="22" spans="1:10" x14ac:dyDescent="0.2">
      <c r="A22" s="113" t="s">
        <v>49</v>
      </c>
      <c r="B22" s="114"/>
      <c r="C22" s="114"/>
      <c r="D22" s="114"/>
      <c r="E22" s="114"/>
      <c r="F22" s="114"/>
      <c r="G22" s="114"/>
      <c r="H22" s="114"/>
      <c r="I22" s="114"/>
      <c r="J22" s="115"/>
    </row>
    <row r="23" spans="1:10" x14ac:dyDescent="0.2">
      <c r="A23" s="116"/>
      <c r="B23" s="50"/>
      <c r="C23" s="50"/>
      <c r="D23" s="50"/>
      <c r="E23" s="50"/>
      <c r="F23" s="50"/>
      <c r="G23" s="50"/>
      <c r="H23" s="50"/>
      <c r="I23" s="50"/>
      <c r="J23" s="117"/>
    </row>
    <row r="24" spans="1:10" x14ac:dyDescent="0.2">
      <c r="A24" s="116"/>
      <c r="C24" s="47" t="s">
        <v>39</v>
      </c>
      <c r="D24" s="160" t="s">
        <v>41</v>
      </c>
      <c r="E24" s="160"/>
      <c r="F24" s="160"/>
      <c r="G24" s="160"/>
      <c r="H24" s="160"/>
      <c r="I24" s="160"/>
      <c r="J24" s="160"/>
    </row>
    <row r="25" spans="1:10" x14ac:dyDescent="0.2">
      <c r="A25" s="110"/>
      <c r="B25" s="111"/>
      <c r="C25" s="111"/>
      <c r="D25" s="111"/>
      <c r="E25" s="111"/>
      <c r="F25" s="111"/>
      <c r="G25" s="111"/>
      <c r="H25" s="111"/>
      <c r="I25" s="111"/>
      <c r="J25" s="112"/>
    </row>
    <row r="26" spans="1:10" x14ac:dyDescent="0.2">
      <c r="A26" s="106" t="s">
        <v>50</v>
      </c>
    </row>
  </sheetData>
  <sheetProtection password="CFD1" sheet="1" objects="1" scenarios="1"/>
  <mergeCells count="4">
    <mergeCell ref="A8:J8"/>
    <mergeCell ref="D15:J15"/>
    <mergeCell ref="C10:D10"/>
    <mergeCell ref="D24:J24"/>
  </mergeCells>
  <phoneticPr fontId="13" type="noConversion"/>
  <conditionalFormatting sqref="G19">
    <cfRule type="cellIs" dxfId="14" priority="1" stopIfTrue="1" operator="lessThan">
      <formula>18</formula>
    </cfRule>
    <cfRule type="cellIs" dxfId="13" priority="2" stopIfTrue="1" operator="greaterThan">
      <formula>70</formula>
    </cfRule>
  </conditionalFormatting>
  <conditionalFormatting sqref="G17">
    <cfRule type="cellIs" dxfId="12" priority="3" stopIfTrue="1" operator="equal">
      <formula>0</formula>
    </cfRule>
    <cfRule type="cellIs" dxfId="11" priority="4" stopIfTrue="1" operator="greaterThan">
      <formula>2</formula>
    </cfRule>
  </conditionalFormatting>
  <conditionalFormatting sqref="J19">
    <cfRule type="cellIs" dxfId="10" priority="5" stopIfTrue="1" operator="greaterThan">
      <formula>70</formula>
    </cfRule>
    <cfRule type="cellIs" dxfId="9" priority="6" stopIfTrue="1" operator="equal">
      <formula>0</formula>
    </cfRule>
  </conditionalFormatting>
  <pageMargins left="0.25" right="0.25" top="0.25" bottom="0.25" header="0.511811023622047" footer="0.511811023622047"/>
  <pageSetup paperSize="9" scale="64" orientation="landscape" horizontalDpi="300" verticalDpi="300"/>
  <headerFooter alignWithMargins="0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eleccione su país" xr:uid="{00000000-0002-0000-0000-000000000000}">
          <x14:formula1>
            <xm:f>Tablas!$N$3:$N$18</xm:f>
          </x14:formula1>
          <xm:sqref>C10:D10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pageSetUpPr fitToPage="1"/>
  </sheetPr>
  <dimension ref="A1:K75"/>
  <sheetViews>
    <sheetView showGridLines="0" zoomScaleNormal="100" workbookViewId="0">
      <selection activeCell="D50" sqref="D50:K52"/>
    </sheetView>
  </sheetViews>
  <sheetFormatPr baseColWidth="10" defaultColWidth="8.6640625" defaultRowHeight="13" x14ac:dyDescent="0.15"/>
  <cols>
    <col min="1" max="1" width="67.1640625" style="55" customWidth="1"/>
    <col min="2" max="2" width="33.1640625" style="55" customWidth="1"/>
    <col min="3" max="3" width="1.5" style="82" customWidth="1"/>
    <col min="4" max="4" width="14.83203125" style="55" customWidth="1"/>
    <col min="5" max="5" width="28.33203125" style="55" customWidth="1"/>
    <col min="6" max="6" width="6.5" style="55" customWidth="1"/>
    <col min="7" max="11" width="16.6640625" style="55" customWidth="1"/>
    <col min="12" max="16384" width="8.6640625" style="55"/>
  </cols>
  <sheetData>
    <row r="1" spans="1:11" ht="12.75" customHeight="1" x14ac:dyDescent="0.15">
      <c r="A1" s="52"/>
      <c r="B1" s="53"/>
      <c r="C1" s="54"/>
      <c r="D1" s="53"/>
      <c r="E1" s="53"/>
      <c r="F1" s="53"/>
      <c r="G1" s="53"/>
      <c r="H1" s="53"/>
      <c r="I1" s="53"/>
      <c r="J1" s="53"/>
      <c r="K1" s="53"/>
    </row>
    <row r="2" spans="1:11" x14ac:dyDescent="0.15">
      <c r="A2" s="53"/>
      <c r="B2" s="53"/>
      <c r="C2" s="54"/>
      <c r="D2" s="53"/>
      <c r="E2" s="53"/>
      <c r="F2" s="53"/>
      <c r="G2" s="53"/>
      <c r="H2" s="53" t="s">
        <v>4</v>
      </c>
      <c r="I2" s="53" t="s">
        <v>4</v>
      </c>
      <c r="J2" s="53" t="s">
        <v>4</v>
      </c>
      <c r="K2" s="53"/>
    </row>
    <row r="3" spans="1:11" x14ac:dyDescent="0.15">
      <c r="A3" s="53"/>
      <c r="B3" s="53"/>
      <c r="C3" s="54"/>
      <c r="D3" s="53"/>
      <c r="E3" s="53"/>
      <c r="F3" s="53"/>
      <c r="G3" s="53"/>
      <c r="H3" s="53"/>
      <c r="I3" s="53"/>
      <c r="J3" s="53"/>
      <c r="K3" s="53"/>
    </row>
    <row r="4" spans="1:11" x14ac:dyDescent="0.15">
      <c r="A4" s="53"/>
      <c r="B4" s="53"/>
      <c r="C4" s="54"/>
      <c r="D4" s="53"/>
      <c r="E4" s="53"/>
      <c r="F4" s="53"/>
      <c r="G4" s="53"/>
      <c r="H4" s="53"/>
      <c r="I4" s="53"/>
      <c r="J4" s="53"/>
      <c r="K4" s="53"/>
    </row>
    <row r="5" spans="1:11" x14ac:dyDescent="0.15">
      <c r="A5" s="53"/>
      <c r="B5" s="53"/>
      <c r="C5" s="54"/>
      <c r="D5" s="53"/>
      <c r="E5" s="53"/>
      <c r="F5" s="53"/>
      <c r="G5" s="53"/>
      <c r="H5" s="53"/>
      <c r="I5" s="53"/>
      <c r="J5" s="53"/>
      <c r="K5" s="53"/>
    </row>
    <row r="6" spans="1:11" ht="16" x14ac:dyDescent="0.2">
      <c r="A6" s="53"/>
      <c r="B6" s="53"/>
      <c r="C6" s="54"/>
      <c r="D6" s="53"/>
      <c r="E6" s="53"/>
      <c r="F6" s="53"/>
      <c r="G6" s="53"/>
      <c r="H6" s="56" t="s">
        <v>4</v>
      </c>
      <c r="I6" s="56" t="s">
        <v>4</v>
      </c>
      <c r="J6" s="56" t="s">
        <v>4</v>
      </c>
      <c r="K6" s="57" t="s">
        <v>4</v>
      </c>
    </row>
    <row r="7" spans="1:11" x14ac:dyDescent="0.15">
      <c r="A7" s="53"/>
      <c r="B7" s="53"/>
      <c r="C7" s="54"/>
      <c r="D7" s="53"/>
      <c r="E7" s="53"/>
      <c r="F7" s="53"/>
      <c r="G7" s="53"/>
      <c r="H7" s="53"/>
      <c r="I7" s="53"/>
      <c r="J7" s="53"/>
      <c r="K7" s="53"/>
    </row>
    <row r="8" spans="1:11" x14ac:dyDescent="0.15">
      <c r="A8" s="53"/>
      <c r="B8" s="53"/>
      <c r="C8" s="54"/>
      <c r="D8" s="53"/>
      <c r="E8" s="53"/>
      <c r="F8" s="53"/>
      <c r="G8" s="53"/>
      <c r="H8" s="53"/>
      <c r="I8" s="53"/>
      <c r="J8" s="53"/>
      <c r="K8" s="53"/>
    </row>
    <row r="9" spans="1:11" x14ac:dyDescent="0.15">
      <c r="A9" s="53"/>
      <c r="B9" s="53"/>
      <c r="C9" s="54"/>
      <c r="D9" s="53"/>
      <c r="E9" s="53"/>
      <c r="F9" s="53"/>
      <c r="G9" s="53"/>
      <c r="H9" s="53"/>
      <c r="I9" s="53"/>
      <c r="J9" s="53"/>
      <c r="K9" s="53"/>
    </row>
    <row r="10" spans="1:11" ht="23" x14ac:dyDescent="0.25">
      <c r="A10" s="161" t="s">
        <v>71</v>
      </c>
      <c r="B10" s="161"/>
      <c r="C10" s="58"/>
      <c r="D10" s="58"/>
      <c r="E10" s="122" t="s">
        <v>74</v>
      </c>
      <c r="F10" s="162" t="str">
        <f>+'INGRESO DE DATOS'!$C$10</f>
        <v>ARGENTINA</v>
      </c>
      <c r="G10" s="162"/>
      <c r="H10" s="162"/>
      <c r="I10" s="58"/>
      <c r="J10" s="58"/>
      <c r="K10" s="58"/>
    </row>
    <row r="11" spans="1:11" ht="9.75" customHeight="1" x14ac:dyDescent="0.25">
      <c r="A11" s="59"/>
      <c r="B11" s="59"/>
      <c r="C11" s="60"/>
      <c r="D11" s="59"/>
      <c r="E11" s="59"/>
      <c r="F11" s="59"/>
      <c r="G11" s="59"/>
      <c r="H11" s="59"/>
      <c r="I11" s="59"/>
      <c r="J11" s="59"/>
      <c r="K11" s="59"/>
    </row>
    <row r="12" spans="1:11" ht="20" customHeight="1" x14ac:dyDescent="0.25">
      <c r="C12" s="61"/>
      <c r="D12" s="59"/>
      <c r="E12" s="122" t="s">
        <v>73</v>
      </c>
      <c r="F12" s="162" t="str">
        <f>+'INGRESO DE DATOS'!$D$15</f>
        <v>NOMBRE Y APELLIDO</v>
      </c>
      <c r="G12" s="162"/>
      <c r="H12" s="162"/>
      <c r="I12" s="162"/>
      <c r="J12" s="162"/>
      <c r="K12" s="162"/>
    </row>
    <row r="13" spans="1:11" ht="9.75" customHeight="1" x14ac:dyDescent="0.15">
      <c r="A13" s="91"/>
      <c r="B13" s="92"/>
      <c r="C13" s="62"/>
      <c r="D13" s="53"/>
      <c r="E13" s="53"/>
      <c r="F13" s="53"/>
      <c r="G13" s="53"/>
      <c r="H13" s="53"/>
      <c r="I13" s="53"/>
      <c r="J13" s="53"/>
      <c r="K13" s="53"/>
    </row>
    <row r="14" spans="1:11" ht="20" customHeight="1" x14ac:dyDescent="0.25">
      <c r="A14" s="91"/>
      <c r="B14" s="92"/>
      <c r="C14" s="62"/>
      <c r="D14" s="59"/>
      <c r="E14" s="157" t="s">
        <v>80</v>
      </c>
      <c r="F14" s="162" t="str">
        <f>+'INGRESO DE DATOS'!$D$24</f>
        <v>AGENCIA</v>
      </c>
      <c r="G14" s="162"/>
      <c r="H14" s="162"/>
      <c r="I14" s="162"/>
      <c r="J14" s="162"/>
      <c r="K14" s="162"/>
    </row>
    <row r="15" spans="1:11" ht="9.75" customHeight="1" x14ac:dyDescent="0.25">
      <c r="A15" s="93"/>
      <c r="B15" s="94"/>
      <c r="C15" s="62"/>
      <c r="D15" s="59"/>
      <c r="E15" s="59"/>
      <c r="F15" s="53"/>
      <c r="G15" s="53"/>
      <c r="H15" s="53"/>
      <c r="I15" s="53"/>
      <c r="J15" s="53"/>
      <c r="K15" s="53"/>
    </row>
    <row r="16" spans="1:11" ht="20" customHeight="1" x14ac:dyDescent="0.15">
      <c r="A16" s="91"/>
      <c r="B16" s="92"/>
      <c r="C16" s="62"/>
      <c r="D16" s="53"/>
      <c r="E16" s="53"/>
      <c r="F16" s="53"/>
      <c r="G16" s="123" t="s">
        <v>75</v>
      </c>
      <c r="H16" s="126">
        <f>+'INGRESO DE DATOS'!$G$17</f>
        <v>1</v>
      </c>
      <c r="I16" s="53"/>
      <c r="J16" s="123" t="s">
        <v>76</v>
      </c>
      <c r="K16" s="126">
        <f>+'INGRESO DE DATOS'!$G$19</f>
        <v>23</v>
      </c>
    </row>
    <row r="17" spans="1:11" s="64" customFormat="1" ht="9.75" customHeight="1" x14ac:dyDescent="0.15">
      <c r="A17" s="91"/>
      <c r="B17" s="95"/>
      <c r="C17" s="62"/>
      <c r="D17" s="166"/>
      <c r="E17" s="166"/>
      <c r="F17" s="63"/>
      <c r="G17" s="63"/>
      <c r="H17" s="63"/>
      <c r="I17" s="63"/>
      <c r="J17" s="63"/>
      <c r="K17" s="63"/>
    </row>
    <row r="18" spans="1:11" s="64" customFormat="1" ht="20" customHeight="1" x14ac:dyDescent="0.15">
      <c r="A18" s="91"/>
      <c r="B18" s="92"/>
      <c r="C18" s="65"/>
      <c r="D18" s="158"/>
      <c r="E18" s="158"/>
      <c r="F18" s="63"/>
      <c r="G18" s="123" t="s">
        <v>78</v>
      </c>
      <c r="H18" s="126">
        <f>+'INGRESO DE DATOS'!$J$17</f>
        <v>0</v>
      </c>
      <c r="I18" s="63"/>
      <c r="J18" s="123" t="s">
        <v>77</v>
      </c>
      <c r="K18" s="126">
        <f>+'INGRESO DE DATOS'!$J$19</f>
        <v>19</v>
      </c>
    </row>
    <row r="19" spans="1:11" s="68" customFormat="1" ht="9.75" customHeight="1" x14ac:dyDescent="0.15">
      <c r="A19" s="91"/>
      <c r="B19" s="92"/>
      <c r="C19" s="65"/>
      <c r="D19" s="63"/>
      <c r="E19" s="66"/>
      <c r="F19" s="67"/>
      <c r="G19" s="63"/>
      <c r="H19" s="63" t="s">
        <v>4</v>
      </c>
      <c r="I19" s="63" t="s">
        <v>4</v>
      </c>
      <c r="J19" s="63" t="s">
        <v>4</v>
      </c>
      <c r="K19" s="63"/>
    </row>
    <row r="20" spans="1:11" s="68" customFormat="1" ht="20" customHeight="1" x14ac:dyDescent="0.15">
      <c r="A20" s="91"/>
      <c r="B20" s="92"/>
      <c r="C20" s="65"/>
      <c r="D20" s="63"/>
      <c r="E20" s="66"/>
      <c r="F20" s="67"/>
      <c r="G20" s="124" t="s">
        <v>79</v>
      </c>
      <c r="H20" s="125">
        <f ca="1">NOW()</f>
        <v>44504.70385150463</v>
      </c>
      <c r="I20" s="63"/>
      <c r="J20" s="63"/>
      <c r="K20" s="63"/>
    </row>
    <row r="21" spans="1:11" s="68" customFormat="1" ht="9.75" customHeight="1" x14ac:dyDescent="0.15">
      <c r="A21" s="91"/>
      <c r="B21" s="92"/>
      <c r="C21" s="65"/>
      <c r="D21" s="63"/>
      <c r="E21" s="66"/>
      <c r="F21" s="67"/>
      <c r="G21" s="63"/>
      <c r="H21" s="63"/>
      <c r="I21" s="63"/>
      <c r="J21" s="63"/>
      <c r="K21" s="63"/>
    </row>
    <row r="22" spans="1:11" s="68" customFormat="1" ht="20" customHeight="1" x14ac:dyDescent="0.15">
      <c r="A22" s="91"/>
      <c r="B22" s="95"/>
      <c r="C22" s="62"/>
      <c r="D22" s="63"/>
      <c r="E22" s="63"/>
      <c r="F22" s="63"/>
      <c r="G22" s="69" t="b">
        <v>1</v>
      </c>
      <c r="H22" s="63"/>
      <c r="I22" s="70" t="s">
        <v>27</v>
      </c>
      <c r="J22" s="63"/>
      <c r="K22" s="63"/>
    </row>
    <row r="23" spans="1:11" s="68" customFormat="1" ht="9.75" customHeight="1" x14ac:dyDescent="0.15">
      <c r="A23" s="91"/>
      <c r="B23" s="92"/>
      <c r="C23" s="62"/>
      <c r="D23" s="63"/>
      <c r="E23" s="63"/>
      <c r="F23" s="63"/>
      <c r="G23" s="71"/>
      <c r="H23" s="63"/>
      <c r="I23" s="70"/>
      <c r="J23" s="63"/>
      <c r="K23" s="72"/>
    </row>
    <row r="24" spans="1:11" s="74" customFormat="1" ht="20" customHeight="1" x14ac:dyDescent="0.15">
      <c r="A24" s="91"/>
      <c r="B24" s="95"/>
      <c r="C24" s="62"/>
      <c r="D24" s="53"/>
      <c r="E24" s="53"/>
      <c r="F24" s="53"/>
      <c r="G24" s="69" t="b">
        <v>1</v>
      </c>
      <c r="H24" s="53"/>
      <c r="I24" s="73" t="s">
        <v>28</v>
      </c>
      <c r="J24" s="53"/>
      <c r="K24" s="53"/>
    </row>
    <row r="25" spans="1:11" s="74" customFormat="1" ht="20" customHeight="1" x14ac:dyDescent="0.15">
      <c r="A25" s="91"/>
      <c r="B25" s="95"/>
      <c r="C25" s="62"/>
      <c r="D25" s="53"/>
      <c r="E25" s="53"/>
      <c r="F25" s="53"/>
      <c r="G25" s="53"/>
      <c r="H25" s="72"/>
      <c r="I25" s="73"/>
      <c r="J25" s="53"/>
      <c r="K25" s="53"/>
    </row>
    <row r="26" spans="1:11" s="75" customFormat="1" ht="20" customHeight="1" x14ac:dyDescent="0.2">
      <c r="A26" s="91"/>
      <c r="B26" s="92"/>
      <c r="C26" s="62"/>
      <c r="D26" s="131" t="s">
        <v>34</v>
      </c>
      <c r="E26" s="132"/>
      <c r="F26" s="133"/>
      <c r="G26" s="132" t="s">
        <v>29</v>
      </c>
      <c r="H26" s="132" t="s">
        <v>30</v>
      </c>
      <c r="I26" s="132" t="s">
        <v>31</v>
      </c>
      <c r="J26" s="132" t="s">
        <v>32</v>
      </c>
      <c r="K26" s="132" t="s">
        <v>33</v>
      </c>
    </row>
    <row r="27" spans="1:11" s="76" customFormat="1" ht="20" customHeight="1" x14ac:dyDescent="0.15">
      <c r="A27" s="91"/>
      <c r="B27" s="92"/>
      <c r="C27" s="62"/>
      <c r="D27" s="137" t="s">
        <v>53</v>
      </c>
      <c r="E27" s="138"/>
      <c r="F27" s="139"/>
      <c r="G27" s="138">
        <v>1000</v>
      </c>
      <c r="H27" s="138">
        <v>2000</v>
      </c>
      <c r="I27" s="138">
        <v>5000</v>
      </c>
      <c r="J27" s="138">
        <v>10000</v>
      </c>
      <c r="K27" s="140">
        <v>20000</v>
      </c>
    </row>
    <row r="28" spans="1:11" s="76" customFormat="1" ht="21" customHeight="1" x14ac:dyDescent="0.15">
      <c r="A28" s="96"/>
      <c r="B28" s="97"/>
      <c r="C28" s="62"/>
      <c r="D28" s="101"/>
      <c r="E28" s="101"/>
      <c r="F28" s="102"/>
      <c r="G28" s="101"/>
      <c r="H28" s="101"/>
      <c r="I28" s="101"/>
      <c r="J28" s="101"/>
      <c r="K28" s="101"/>
    </row>
    <row r="29" spans="1:11" s="76" customFormat="1" ht="20" customHeight="1" x14ac:dyDescent="0.15">
      <c r="A29" s="91"/>
      <c r="B29" s="95"/>
      <c r="C29" s="62"/>
      <c r="D29" s="167" t="s">
        <v>18</v>
      </c>
      <c r="E29" s="167"/>
      <c r="F29" s="167"/>
      <c r="G29" s="167"/>
      <c r="H29" s="167"/>
      <c r="I29" s="167"/>
      <c r="J29" s="167"/>
      <c r="K29" s="167"/>
    </row>
    <row r="30" spans="1:11" s="77" customFormat="1" ht="20" customHeight="1" x14ac:dyDescent="0.15">
      <c r="A30" s="91"/>
      <c r="B30" s="95"/>
      <c r="C30" s="62"/>
      <c r="D30" s="141" t="s">
        <v>7</v>
      </c>
      <c r="E30" s="142"/>
      <c r="F30" s="143"/>
      <c r="G30" s="142">
        <f>IF(OR($F10="CHILE",$F10="HAITI",$F10="HONDURAS"),VLOOKUP($K$16,Tablas!$A$6:$H$68,4,TRUE),IF(OR($F10="COSTA RICA",$F10="EL SALVADOR"),VLOOKUP($K$16,Tablas!$A$151:$H$213,4,TRUE),IF(OR($F10="BELIZE",$F10="GUYANA",$F10="NICARAGUA",$F10="SURINAME",$F10="URUGUAY",$F10="CARIBBEAN",$F10="PERU"),VLOOKUP($K$16,Tablas!$A$296:$H$358,4,TRUE),IF($F10="VENEZUELA",VLOOKUP($K$16,Tablas!$A$441:$H$503,4,TRUE),IF(OR($F10="ARGENTINA",$F10="COLOMBIA",$F10="PARAGUAY"),VLOOKUP($K$16,Tablas!$A$586:$H$648,4,TRUE),0)))))</f>
        <v>3173</v>
      </c>
      <c r="H30" s="142">
        <f>IF(OR($F10="CHILE",$F10="HAITI",$F10="HONDURAS"),VLOOKUP($K$16,Tablas!$A$6:$H$68,5,TRUE),IF(OR($F10="COSTA RICA",$F10="EL SALVADOR"),VLOOKUP($K$16,Tablas!$A$151:$H$213,5,TRUE),IF(OR($F10="BELIZE",$F10="GUYANA",$F10="NICARAGUA",$F10="SURINAME",$F10="URUGUAY",$F10="CARIBBEAN",$F10="PERU"),VLOOKUP($K$16,Tablas!$A$296:$H$358,5,TRUE),IF($F10="VENEZUELA",VLOOKUP($K$16,Tablas!$A$441:$H$503,5,TRUE),IF(OR($F10="ARGENTINA",$F10="COLOMBIA",$F10="PARAGUAY"),VLOOKUP($K$16,Tablas!$A$586:$H$648,5,TRUE),0)))))</f>
        <v>2508</v>
      </c>
      <c r="I30" s="142">
        <f>IF(OR($F10="CHILE",$F10="HAITI",$F10="HONDURAS"),VLOOKUP($K$16,Tablas!$A$6:$H$68,6,TRUE),IF(OR($F10="COSTA RICA",$F10="EL SALVADOR"),VLOOKUP($K$16,Tablas!$A$151:$H$213,6,TRUE),IF(OR($F10="BELIZE",$F10="GUYANA",$F10="NICARAGUA",$F10="SURINAME",$F10="URUGUAY",$F10="CARIBBEAN",$F10="PERU"),VLOOKUP($K$16,Tablas!$A$296:$H$358,6,TRUE),IF($F10="VENEZUELA",VLOOKUP($K$16,Tablas!$A$441:$H$503,6,TRUE),IF(OR($F10="ARGENTINA",$F10="COLOMBIA",$F10="PARAGUAY"),VLOOKUP($K$16,Tablas!$A$586:$H$648,6,TRUE),0)))))</f>
        <v>1922</v>
      </c>
      <c r="J30" s="142">
        <f>IF(OR($F10="CHILE",$F10="HAITI",$F10="HONDURAS"),VLOOKUP($K$16,Tablas!$A$6:$H$68,7,TRUE),IF(OR($F10="COSTA RICA",$F10="EL SALVADOR"),VLOOKUP($K$16,Tablas!$A$151:$H$213,7,TRUE),IF(OR($F10="BELIZE",$F10="GUYANA",$F10="NICARAGUA",$F10="SURINAME",$F10="URUGUAY",$F10="CARIBBEAN",$F10="PERU"),VLOOKUP($K$16,Tablas!$A$296:$H$358,7,TRUE),IF($F10="VENEZUELA",VLOOKUP($K$16,Tablas!$A$441:$H$503,7,TRUE),IF(OR($F10="ARGENTINA",$F10="COLOMBIA",$F10="PARAGUAY"),VLOOKUP($K$16,Tablas!$A$586:$H$648,7,TRUE),0)))))</f>
        <v>1664</v>
      </c>
      <c r="K30" s="144">
        <f>IF(OR($F10="CHILE",$F10="HAITI",$F10="HONDURAS"),VLOOKUP($K$16,Tablas!$A$6:$H$68,8,TRUE),IF(OR($F10="COSTA RICA",$F10="EL SALVADOR"),VLOOKUP($K$16,Tablas!$A$151:$H$213,8,TRUE),IF(OR($F10="BELIZE",$F10="GUYANA",$F10="NICARAGUA",$F10="SURINAME",$F10="URUGUAY",$F10="CARIBBEAN",$F10="PERU"),VLOOKUP($K$16,Tablas!$A$296:$H$358,8,TRUE),IF($F10="VENEZUELA",VLOOKUP($K$16,Tablas!$A$441:$H$503,8,TRUE),IF(OR($F10="ARGENTINA",$F10="COLOMBIA",$F10="PARAGUAY"),VLOOKUP($K$16,Tablas!$A$586:$H$648,8,TRUE),0)))))</f>
        <v>1263</v>
      </c>
    </row>
    <row r="31" spans="1:11" s="76" customFormat="1" ht="20" customHeight="1" x14ac:dyDescent="0.15">
      <c r="A31" s="91"/>
      <c r="B31" s="92"/>
      <c r="C31" s="62"/>
      <c r="D31" s="128" t="s">
        <v>8</v>
      </c>
      <c r="E31" s="103"/>
      <c r="F31" s="105"/>
      <c r="G31" s="103">
        <f>IF($H$16=1,0,IF(OR($F10="CHILE",$F10="HAITI",$F10="HONDURAS"),VLOOKUP($K$18,Tablas!$A$6:$H$68,4,TRUE),IF(OR($F10="COSTA RICA",$F10="EL SALVADOR"),VLOOKUP($K$18,Tablas!$A$151:$H$213,4,TRUE),IF(OR($F10="BELIZE",$F10="GUYANA",$F10="NICARAGUA",$F10="SURINAME",$F10="URUGUAY",$F10="CARIBBEAN",$F10="PERU"),VLOOKUP($K$18,Tablas!$A$296:$H$358,4,TRUE),IF($F10="VENEZUELA",VLOOKUP($K$18,Tablas!$A$441:$H$503,4,TRUE),IF(OR($F10="ARGENTINA",$F10="COLOMBIA",$F10="PARAGUAY"),VLOOKUP($K$18,Tablas!$A$586:$H$648,4,TRUE),0))))))</f>
        <v>0</v>
      </c>
      <c r="H31" s="103">
        <f>IF($H$16=1,0,IF(OR($F10="CHILE",$F10="HAITI",$F10="HONDURAS"),VLOOKUP($K$18,Tablas!$A$6:$H$68,5,TRUE),IF(OR($F10="COSTA RICA",$F10="EL SALVADOR"),VLOOKUP($K$18,Tablas!$A$151:$H$213,5,TRUE),IF(OR($F10="BELIZE",$F10="GUYANA",$F10="NICARAGUA",$F10="SURINAME",$F10="URUGUAY",$F10="CARIBBEAN",$F10="PERU"),VLOOKUP($K$18,Tablas!$A$296:$H$358,5,TRUE),IF($F10="VENEZUELA",VLOOKUP($K$18,Tablas!$A$441:$H$503,5,TRUE),IF(OR($F10="ARGENTINA",$F10="COLOMBIA",$F10="PARAGUAY"),VLOOKUP($K$18,Tablas!$A$586:$H$648,5,TRUE),0))))))</f>
        <v>0</v>
      </c>
      <c r="I31" s="103">
        <f>IF($H$16=1,0,IF(OR($F10="CHILE",$F10="HAITI",$F10="HONDURAS"),VLOOKUP($K$18,Tablas!$A$6:$H$68,6,TRUE),IF(OR($F10="COSTA RICA",$F10="EL SALVADOR"),VLOOKUP($K$18,Tablas!$A$151:$H$213,6,TRUE),IF(OR($F10="BELIZE",$F10="GUYANA",$F10="NICARAGUA",$F10="SURINAME",$F10="URUGUAY",$F10="CARIBBEAN",$F10="PERU"),VLOOKUP($K$18,Tablas!$A$296:$H$358,6,TRUE),IF($F10="VENEZUELA",VLOOKUP($K$18,Tablas!$A$441:$H$503,6,TRUE),IF(OR($F10="ARGENTINA",$F10="COLOMBIA",$F10="PARAGUAY"),VLOOKUP($K$18,Tablas!$A$586:$H$648,6,TRUE),0))))))</f>
        <v>0</v>
      </c>
      <c r="J31" s="103">
        <f>IF($H$16=1,0,IF(OR($F10="CHILE",$F10="HAITI",$F10="HONDURAS"),VLOOKUP($K$18,Tablas!$A$6:$H$68,7,TRUE),IF(OR($F10="COSTA RICA",$F10="EL SALVADOR"),VLOOKUP($K$18,Tablas!$A$151:$H$213,7,TRUE),IF(OR($F10="BELIZE",$F10="GUYANA",$F10="NICARAGUA",$F10="SURINAME",$F10="URUGUAY",$F10="CARIBBEAN",$F10="PERU"),VLOOKUP($K$18,Tablas!$A$296:$H$358,7,TRUE),IF($F10="VENEZUELA",VLOOKUP($K$18,Tablas!$A$441:$H$503,7,TRUE),IF(OR($F10="ARGENTINA",$F10="COLOMBIA",$F10="PARAGUAY"),VLOOKUP($K$18,Tablas!$A$586:$H$648,7,TRUE),0))))))</f>
        <v>0</v>
      </c>
      <c r="K31" s="127">
        <f>IF($H$16=1,0,IF(OR($F10="CHILE",$F10="HAITI",$F10="HONDURAS"),VLOOKUP($K$18,Tablas!$A$6:$H$68,8,TRUE),IF(OR($F10="COSTA RICA",$F10="EL SALVADOR"),VLOOKUP($K$18,Tablas!$A$151:$H$213,8,TRUE),IF(OR($F10="BELIZE",$F10="GUYANA",$F10="NICARAGUA",$F10="SURINAME",$F10="URUGUAY",$F10="CARIBBEAN",$F10="PERU"),VLOOKUP($K$18,Tablas!$A$296:$H$358,8,TRUE),IF($F10="VENEZUELA",VLOOKUP($K$18,Tablas!$A$441:$H$503,8,TRUE),IF(OR($F10="ARGENTINA",$F10="COLOMBIA",$F10="PARAGUAY"),VLOOKUP($K$18,Tablas!$A$586:$H$648,8,TRUE),0))))))</f>
        <v>0</v>
      </c>
    </row>
    <row r="32" spans="1:11" s="76" customFormat="1" ht="20" customHeight="1" x14ac:dyDescent="0.15">
      <c r="A32" s="91"/>
      <c r="B32" s="95"/>
      <c r="C32" s="78"/>
      <c r="D32" s="129" t="s">
        <v>9</v>
      </c>
      <c r="E32" s="104"/>
      <c r="F32" s="105"/>
      <c r="G32" s="104">
        <f>IF($H$18=0,0,IF(OR($F10="CHILE",$F10="HAITI",$F10="HONDURAS"),VLOOKUP($H$18,Tablas!$A$69:$H$71,4,TRUE),IF(OR($F10="COSTA RICA",$F10="EL SALVADOR"),VLOOKUP($H$18,Tablas!$A$214:$H$216,4,TRUE),IF(OR($F10="BELIZE",$F10="GUYANA",$F10="NICARAGUA",$F10="SURINAME",$F10="URUGUAY",$F10="CARIBBEAN",$F10="PERU"),VLOOKUP($H$18,Tablas!$A$359:$H$361,4,TRUE),IF($F10="VENEZUELA",VLOOKUP($H$18,Tablas!$A$504:$H$506,4,TRUE),IF(OR($F10="ARGENTINA",$F10="COLOMBIA",$F10="PARAGUAY"),VLOOKUP($H$18,Tablas!$A$649:$H$651,4,TRUE),0))))))</f>
        <v>0</v>
      </c>
      <c r="H32" s="104">
        <f>IF($H$18=0,0,IF(OR($F10="CHILE",$F10="HAITI",$F10="HONDURAS"),VLOOKUP($H$18,Tablas!$A$69:$H$71,5,TRUE),IF(OR($F10="COSTA RICA",$F10="EL SALVADOR"),VLOOKUP($H$18,Tablas!$A$214:$H$216,5,TRUE),IF(OR($F10="BELIZE",$F10="GUYANA",$F10="NICARAGUA",$F10="SURINAME",$F10="URUGUAY",$F10="CARIBBEAN",$F10="PERU"),VLOOKUP($H$18,Tablas!$A$359:$H$361,5,TRUE),IF($F10="VENEZUELA",VLOOKUP($H$18,Tablas!$A$504:$H$506,5,TRUE),IF(OR($F10="ARGENTINA",$F10="COLOMBIA",$F10="PARAGUAY"),VLOOKUP($H$18,Tablas!$A$649:$H$651,5,TRUE),0))))))</f>
        <v>0</v>
      </c>
      <c r="I32" s="104">
        <f>IF($H$18=0,0,IF(OR($F10="CHILE",$F10="HAITI",$F10="HONDURAS"),VLOOKUP($H$18,Tablas!$A$69:$H$71,6,TRUE),IF(OR($F10="COSTA RICA",$F10="EL SALVADOR"),VLOOKUP($H$18,Tablas!$A$214:$H$216,6,TRUE),IF(OR($F10="BELIZE",$F10="GUYANA",$F10="NICARAGUA",$F10="SURINAME",$F10="URUGUAY",$F10="CARIBBEAN",$F10="PERU"),VLOOKUP($H$18,Tablas!$A$359:$H$361,6,TRUE),IF($F10="VENEZUELA",VLOOKUP($H$18,Tablas!$A$504:$H$506,6,TRUE),IF(OR($F10="ARGENTINA",$F10="COLOMBIA",$F10="PARAGUAY"),VLOOKUP($H$18,Tablas!$A$649:$H$651,6,TRUE),0))))))</f>
        <v>0</v>
      </c>
      <c r="J32" s="104">
        <f>IF($H$18=0,0,IF(OR($F10="CHILE",$F10="HAITI",$F10="HONDURAS"),VLOOKUP($H$18,Tablas!$A$69:$H$71,7,TRUE),IF(OR($F10="COSTA RICA",$F10="EL SALVADOR"),VLOOKUP($H$18,Tablas!$A$214:$H$216,7,TRUE),IF(OR($F10="BELIZE",$F10="GUYANA",$F10="NICARAGUA",$F10="SURINAME",$F10="URUGUAY",$F10="CARIBBEAN",$F10="PERU"),VLOOKUP($H$18,Tablas!$A$359:$H$361,7,TRUE),IF($F10="VENEZUELA",VLOOKUP($H$18,Tablas!$A$504:$H$506,7,TRUE),IF(OR($F10="ARGENTINA",$F10="COLOMBIA",$F10="PARAGUAY"),VLOOKUP($H$18,Tablas!$A$649:$H$651,7,TRUE),0))))))</f>
        <v>0</v>
      </c>
      <c r="K32" s="127">
        <f>IF($H$18=0,0,IF(OR($F10="CHILE",$F10="HAITI",$F10="HONDURAS"),VLOOKUP($H$18,Tablas!$A$69:$H$71,8,TRUE),IF(OR($F10="COSTA RICA",$F10="EL SALVADOR"),VLOOKUP($H$18,Tablas!$A$214:$H$216,8,TRUE),IF(OR($F10="BELIZE",$F10="GUYANA",$F10="NICARAGUA",$F10="SURINAME",$F10="URUGUAY",$F10="CARIBBEAN",$F10="PERU"),VLOOKUP($H$18,Tablas!$A$359:$H$361,8,TRUE),IF($F10="VENEZUELA",VLOOKUP($H$18,Tablas!$A$504:$H$506,8,TRUE),IF(OR($F10="ARGENTINA",$F10="COLOMBIA",$F10="PARAGUAY"),VLOOKUP($H$18,Tablas!$A$649:$H$651,8,TRUE),0))))))</f>
        <v>0</v>
      </c>
    </row>
    <row r="33" spans="1:11" s="76" customFormat="1" ht="20" customHeight="1" x14ac:dyDescent="0.15">
      <c r="A33" s="91"/>
      <c r="B33" s="92"/>
      <c r="C33" s="62"/>
      <c r="D33" s="128" t="s">
        <v>12</v>
      </c>
      <c r="E33" s="103"/>
      <c r="F33" s="105"/>
      <c r="G33" s="103">
        <f>+IF($G$22=FALSE,0,Tablas!D$72)</f>
        <v>225</v>
      </c>
      <c r="H33" s="103">
        <f>+IF($G$22=FALSE,0,Tablas!E$72)</f>
        <v>225</v>
      </c>
      <c r="I33" s="103">
        <f>+IF($G$22=FALSE,0,Tablas!F$72)</f>
        <v>225</v>
      </c>
      <c r="J33" s="103">
        <f>+IF($G$22=FALSE,0,Tablas!G$72)</f>
        <v>225</v>
      </c>
      <c r="K33" s="127">
        <f>+IF($G$22=FALSE,0,Tablas!H$72)</f>
        <v>225</v>
      </c>
    </row>
    <row r="34" spans="1:11" s="76" customFormat="1" ht="20" customHeight="1" x14ac:dyDescent="0.15">
      <c r="A34" s="91"/>
      <c r="B34" s="95"/>
      <c r="C34" s="62"/>
      <c r="D34" s="128" t="s">
        <v>14</v>
      </c>
      <c r="E34" s="103"/>
      <c r="F34" s="105"/>
      <c r="G34" s="103">
        <f>+IF($G$24=FALSE,0,Tablas!D$73)</f>
        <v>300</v>
      </c>
      <c r="H34" s="103">
        <f>+IF($G$24=FALSE,0,Tablas!E$73)</f>
        <v>300</v>
      </c>
      <c r="I34" s="103">
        <f>+IF($G$24=FALSE,0,Tablas!F$73)</f>
        <v>300</v>
      </c>
      <c r="J34" s="103">
        <f>+IF($G$24=FALSE,0,Tablas!G$73)</f>
        <v>300</v>
      </c>
      <c r="K34" s="127">
        <f>+IF($G$24=FALSE,0,Tablas!H$73)</f>
        <v>300</v>
      </c>
    </row>
    <row r="35" spans="1:11" s="76" customFormat="1" ht="20" customHeight="1" x14ac:dyDescent="0.15">
      <c r="A35" s="91"/>
      <c r="B35" s="92"/>
      <c r="C35" s="62"/>
      <c r="D35" s="145" t="s">
        <v>11</v>
      </c>
      <c r="E35" s="134"/>
      <c r="F35" s="105"/>
      <c r="G35" s="134">
        <f t="shared" ref="G35:K35" si="0">SUM(G30:G34)</f>
        <v>3698</v>
      </c>
      <c r="H35" s="134">
        <f t="shared" si="0"/>
        <v>3033</v>
      </c>
      <c r="I35" s="134">
        <f t="shared" si="0"/>
        <v>2447</v>
      </c>
      <c r="J35" s="134">
        <f t="shared" si="0"/>
        <v>2189</v>
      </c>
      <c r="K35" s="146">
        <f t="shared" si="0"/>
        <v>1788</v>
      </c>
    </row>
    <row r="36" spans="1:11" s="77" customFormat="1" ht="20" customHeight="1" x14ac:dyDescent="0.15">
      <c r="A36" s="91"/>
      <c r="B36" s="95"/>
      <c r="C36" s="62"/>
      <c r="D36" s="128" t="s">
        <v>13</v>
      </c>
      <c r="E36" s="103"/>
      <c r="F36" s="105"/>
      <c r="G36" s="103">
        <v>75</v>
      </c>
      <c r="H36" s="103">
        <v>75</v>
      </c>
      <c r="I36" s="103">
        <v>75</v>
      </c>
      <c r="J36" s="103">
        <v>75</v>
      </c>
      <c r="K36" s="130">
        <v>75</v>
      </c>
    </row>
    <row r="37" spans="1:11" s="76" customFormat="1" ht="20" customHeight="1" x14ac:dyDescent="0.15">
      <c r="A37" s="91"/>
      <c r="B37" s="92"/>
      <c r="C37" s="62"/>
      <c r="D37" s="147" t="s">
        <v>10</v>
      </c>
      <c r="E37" s="148"/>
      <c r="F37" s="149"/>
      <c r="G37" s="148">
        <f>SUM(G35:G36)</f>
        <v>3773</v>
      </c>
      <c r="H37" s="148">
        <f>SUM(H35:H36)</f>
        <v>3108</v>
      </c>
      <c r="I37" s="148">
        <f>SUM(I35:I36)</f>
        <v>2522</v>
      </c>
      <c r="J37" s="148">
        <f>SUM(J35:J36)</f>
        <v>2264</v>
      </c>
      <c r="K37" s="150">
        <f>SUM(K35:K36)</f>
        <v>1863</v>
      </c>
    </row>
    <row r="38" spans="1:11" s="76" customFormat="1" ht="20" customHeight="1" x14ac:dyDescent="0.15">
      <c r="A38" s="91"/>
      <c r="B38" s="92"/>
      <c r="C38" s="79"/>
      <c r="D38" s="101"/>
      <c r="E38" s="101"/>
      <c r="F38" s="102"/>
      <c r="G38" s="101"/>
      <c r="H38" s="101"/>
      <c r="I38" s="101"/>
      <c r="J38" s="101"/>
      <c r="K38" s="101"/>
    </row>
    <row r="39" spans="1:11" s="76" customFormat="1" ht="20" customHeight="1" x14ac:dyDescent="0.15">
      <c r="A39" s="91"/>
      <c r="B39" s="92"/>
      <c r="C39" s="79"/>
      <c r="D39" s="167" t="s">
        <v>17</v>
      </c>
      <c r="E39" s="167"/>
      <c r="F39" s="167"/>
      <c r="G39" s="167"/>
      <c r="H39" s="167"/>
      <c r="I39" s="167"/>
      <c r="J39" s="167"/>
      <c r="K39" s="167"/>
    </row>
    <row r="40" spans="1:11" s="76" customFormat="1" ht="20" customHeight="1" x14ac:dyDescent="0.15">
      <c r="A40" s="96"/>
      <c r="B40" s="97"/>
      <c r="C40" s="80"/>
      <c r="D40" s="151" t="s">
        <v>7</v>
      </c>
      <c r="E40" s="152"/>
      <c r="F40" s="143"/>
      <c r="G40" s="152">
        <f>IF(OR($F10="CHILE",$F10="HAITI",$F10="HONDURAS"),VLOOKUP($K$16,Tablas!$A$78:$H$140,4,TRUE),IF(OR($F10="COSTA RICA",$F10="EL SALVADOR"),VLOOKUP($K$16,Tablas!$A$223:$H$285,4,TRUE),IF(OR($F10="BELIZE",$F10="GUYANA",$F10="NICARAGUA",$F10="SURINAME",$F10="URUGUAY",$F10="CARIBBEAN",$F10="PERU"),VLOOKUP($K$16,Tablas!$A$368:$H$430,4,TRUE),IF($F10="VENEZUELA",VLOOKUP($K$16,Tablas!$A$513:$H$575,4,TRUE),IF(OR($F10="ARGENTINA",$F10="COLOMBIA",$F10="PARAGUAY"),VLOOKUP($K$16,Tablas!$A$658:$H$720,4,TRUE),0)))))</f>
        <v>1681.69</v>
      </c>
      <c r="H40" s="152">
        <f>IF(OR($F10="CHILE",$F10="HAITI",$F10="HONDURAS"),VLOOKUP($K$16,Tablas!$A$78:$H$140,5,TRUE),IF(OR($F10="COSTA RICA",$F10="EL SALVADOR"),VLOOKUP($K$16,Tablas!$A$223:$H$285,5,TRUE),IF(OR($F10="BELIZE",$F10="GUYANA",$F10="NICARAGUA",$F10="SURINAME",$F10="URUGUAY",$F10="CARIBBEAN",$F10="PERU"),VLOOKUP($K$16,Tablas!$A$368:$H$430,5,TRUE),IF($F10="VENEZUELA",VLOOKUP($K$16,Tablas!$A$513:$H$575,5,TRUE),IF(OR($F10="ARGENTINA",$F10="COLOMBIA",$F10="PARAGUAY"),VLOOKUP($K$16,Tablas!$A$658:$H$720,5,TRUE),0)))))</f>
        <v>1329.24</v>
      </c>
      <c r="I40" s="152">
        <f>IF(OR($F10="CHILE",$F10="HAITI",$F10="HONDURAS"),VLOOKUP($K$16,Tablas!$A$78:$H$140,6,TRUE),IF(OR($F10="COSTA RICA",$F10="EL SALVADOR"),VLOOKUP($K$16,Tablas!$A$223:$H$285,6,TRUE),IF(OR($F10="BELIZE",$F10="GUYANA",$F10="NICARAGUA",$F10="SURINAME",$F10="URUGUAY",$F10="CARIBBEAN",$F10="PERU"),VLOOKUP($K$16,Tablas!$A$368:$H$430,6,TRUE),IF($F10="VENEZUELA",VLOOKUP($K$16,Tablas!$A$513:$H$575,6,TRUE),IF(OR($F10="ARGENTINA",$F10="COLOMBIA",$F10="PARAGUAY"),VLOOKUP($K$16,Tablas!$A$658:$H$720,6,TRUE),0)))))</f>
        <v>1018.6600000000001</v>
      </c>
      <c r="J40" s="152">
        <f>IF(OR($F10="CHILE",$F10="HAITI",$F10="HONDURAS"),VLOOKUP($K$16,Tablas!$A$78:$H$140,7,TRUE),IF(OR($F10="COSTA RICA",$F10="EL SALVADOR"),VLOOKUP($K$16,Tablas!$A$223:$H$285,7,TRUE),IF(OR($F10="BELIZE",$F10="GUYANA",$F10="NICARAGUA",$F10="SURINAME",$F10="URUGUAY",$F10="CARIBBEAN",$F10="PERU"),VLOOKUP($K$16,Tablas!$A$368:$H$430,7,TRUE),IF($F10="VENEZUELA",VLOOKUP($K$16,Tablas!$A$513:$H$575,7,TRUE),IF(OR($F10="ARGENTINA",$F10="COLOMBIA",$F10="PARAGUAY"),VLOOKUP($K$16,Tablas!$A$658:$H$720,7,TRUE),0)))))</f>
        <v>881.92000000000007</v>
      </c>
      <c r="K40" s="153">
        <f>IF(OR($F10="CHILE",$F10="HAITI",$F10="HONDURAS"),VLOOKUP($K$16,Tablas!$A$78:$H$140,8,TRUE),IF(OR($F10="COSTA RICA",$F10="EL SALVADOR"),VLOOKUP($K$16,Tablas!$A$223:$H$285,8,TRUE),IF(OR($F10="BELIZE",$F10="GUYANA",$F10="NICARAGUA",$F10="SURINAME",$F10="URUGUAY",$F10="CARIBBEAN",$F10="PERU"),VLOOKUP($K$16,Tablas!$A$368:$H$430,8,TRUE),IF($F10="VENEZUELA",VLOOKUP($K$16,Tablas!$A$513:$H$575,8,TRUE),IF(OR($F10="ARGENTINA",$F10="COLOMBIA",$F10="PARAGUAY"),VLOOKUP($K$16,Tablas!$A$658:$H$720,8,TRUE),0)))))</f>
        <v>669.39</v>
      </c>
    </row>
    <row r="41" spans="1:11" s="77" customFormat="1" ht="20" customHeight="1" x14ac:dyDescent="0.15">
      <c r="A41" s="91"/>
      <c r="B41" s="92"/>
      <c r="C41" s="80"/>
      <c r="D41" s="128" t="s">
        <v>8</v>
      </c>
      <c r="E41" s="103"/>
      <c r="F41" s="105"/>
      <c r="G41" s="103">
        <f>IF($H$16=1,0,IF(OR($F10="CHILE",$F10="HAITI",$F10="HONDURAS"),VLOOKUP($K$18,Tablas!$A$78:$H$140,4,TRUE),IF(OR($F10="COSTA RICA",$F10="EL SALVADOR"),VLOOKUP($K$18,Tablas!$A$223:$H$285,4,TRUE),IF(OR($F10="BELIZE",$F10="GUYANA",$F10="NICARAGUA",$F10="SURINAME",$F10="URUGUAY",$F10="CARIBBEAN",$F10="PERU"),VLOOKUP($K$18,Tablas!$A$368:$H$430,4,TRUE),IF($F10="VENEZUELA",VLOOKUP($K$18,Tablas!$A$513:$H$575,4,TRUE),IF(OR($F10="ARGENTINA",$F10="COLOMBIA",$F10="PARAGUAY"),VLOOKUP($K$18,Tablas!$A$658:$H$720,4,TRUE),0))))))</f>
        <v>0</v>
      </c>
      <c r="H41" s="103">
        <f>IF($H$16=1,0,IF(OR($F10="CHILE",$F10="HAITI",$F10="HONDURAS"),VLOOKUP($K$18,Tablas!$A$78:$H$140,5,TRUE),IF(OR($F10="COSTA RICA",$F10="EL SALVADOR"),VLOOKUP($K$18,Tablas!$A$223:$H$285,5,TRUE),IF(OR($F10="BELIZE",$F10="GUYANA",$F10="NICARAGUA",$F10="SURINAME",$F10="URUGUAY",$F10="CARIBBEAN",$F10="PERU"),VLOOKUP($K$18,Tablas!$A$368:$H$430,5,TRUE),IF($F10="VENEZUELA",VLOOKUP($K$18,Tablas!$A$513:$H$575,5,TRUE),IF(OR($F10="ARGENTINA",$F10="COLOMBIA",$F10="PARAGUAY"),VLOOKUP($K$18,Tablas!$A$658:$H$720,5,TRUE),0))))))</f>
        <v>0</v>
      </c>
      <c r="I41" s="103">
        <f>IF($H$16=1,0,IF(OR($F10="CHILE",$F10="HAITI",$F10="HONDURAS"),VLOOKUP($K$18,Tablas!$A$78:$H$140,6,TRUE),IF(OR($F10="COSTA RICA",$F10="EL SALVADOR"),VLOOKUP($K$18,Tablas!$A$223:$H$285,6,TRUE),IF(OR($F10="BELIZE",$F10="GUYANA",$F10="NICARAGUA",$F10="SURINAME",$F10="URUGUAY",$F10="CARIBBEAN",$F10="PERU"),VLOOKUP($K$18,Tablas!$A$368:$H$430,6,TRUE),IF($F10="VENEZUELA",VLOOKUP($K$18,Tablas!$A$513:$H$575,6,TRUE),IF(OR($F10="ARGENTINA",$F10="COLOMBIA",$F10="PARAGUAY"),VLOOKUP($K$18,Tablas!$A$658:$H$720,6,TRUE),0))))))</f>
        <v>0</v>
      </c>
      <c r="J41" s="103">
        <f>IF($H$16=1,0,IF(OR($F10="CHILE",$F10="HAITI",$F10="HONDURAS"),VLOOKUP($K$18,Tablas!$A$78:$H$140,7,TRUE),IF(OR($F10="COSTA RICA",$F10="EL SALVADOR"),VLOOKUP($K$18,Tablas!$A$223:$H$285,7,TRUE),IF(OR($F10="BELIZE",$F10="GUYANA",$F10="NICARAGUA",$F10="SURINAME",$F10="URUGUAY",$F10="CARIBBEAN",$F10="PERU"),VLOOKUP($K$18,Tablas!$A$368:$H$430,7,TRUE),IF($F10="VENEZUELA",VLOOKUP($K$18,Tablas!$A$513:$H$575,7,TRUE),IF(OR($F10="ARGENTINA",$F10="COLOMBIA",$F10="PARAGUAY"),VLOOKUP($K$18,Tablas!$A$658:$H$720,7,TRUE),0))))))</f>
        <v>0</v>
      </c>
      <c r="K41" s="130">
        <f>IF($H$16=1,0,IF(OR($F10="CHILE",$F10="HAITI",$F10="HONDURAS"),VLOOKUP($K$18,Tablas!$A$78:$H$140,8,TRUE),IF(OR($F10="COSTA RICA",$F10="EL SALVADOR"),VLOOKUP($K$18,Tablas!$A$223:$H$285,8,TRUE),IF(OR($F10="BELIZE",$F10="GUYANA",$F10="NICARAGUA",$F10="SURINAME",$F10="URUGUAY",$F10="CARIBBEAN",$F10="PERU"),VLOOKUP($K$18,Tablas!$A$368:$H$430,8,TRUE),IF($F10="VENEZUELA",VLOOKUP($K$18,Tablas!$A$513:$H$575,8,TRUE),IF(OR($F10="ARGENTINA",$F10="COLOMBIA",$F10="PARAGUAY"),VLOOKUP($K$18,Tablas!$A$658:$H$720,8,TRUE),0))))))</f>
        <v>0</v>
      </c>
    </row>
    <row r="42" spans="1:11" s="76" customFormat="1" ht="20" customHeight="1" x14ac:dyDescent="0.15">
      <c r="A42" s="91"/>
      <c r="B42" s="92"/>
      <c r="C42" s="80"/>
      <c r="D42" s="128" t="s">
        <v>9</v>
      </c>
      <c r="E42" s="103"/>
      <c r="F42" s="105"/>
      <c r="G42" s="103">
        <f>IF($H$18=0,0,IF(OR($F10="CHILE",$F10="HAITI",$F10="HONDURAS"),VLOOKUP($H$18,Tablas!$A$141:$H$143,4,TRUE),IF(OR($F10="COSTA RICA",$F10="EL SALVADOR"),VLOOKUP($H$18,Tablas!$A$286:$H$288,4,TRUE),IF(OR($F10="BELIZE",$F10="GUYANA",$F10="NICARAGUA",$F10="SURINAME",$F10="URUGUAY",$F10="CARIBBEAN",$F10="PERU"),VLOOKUP($H$18,Tablas!$A$431:$H$433,4,TRUE),IF($F10="VENEZUELA",VLOOKUP($H$18,Tablas!$A$576:$H$578,4,TRUE),IF(OR($F10="ARGENTINA",$F10="COLOMBIA",$F10="PARAGUAY"),VLOOKUP($H$18,Tablas!$A$721:$H$723,4,TRUE),0))))))</f>
        <v>0</v>
      </c>
      <c r="H42" s="103">
        <f>IF($H$18=0,0,IF(OR($F10="CHILE",$F10="HAITI",$F10="HONDURAS"),VLOOKUP($H$18,Tablas!$A$141:$H$143,5,TRUE),IF(OR($F10="COSTA RICA",$F10="EL SALVADOR"),VLOOKUP($H$18,Tablas!$A$286:$H$288,5,TRUE),IF(OR($F10="BELIZE",$F10="GUYANA",$F10="NICARAGUA",$F10="SURINAME",$F10="URUGUAY",$F10="CARIBBEAN",$F10="PERU"),VLOOKUP($H$18,Tablas!$A$431:$H$433,5,TRUE),IF($F10="VENEZUELA",VLOOKUP($H$18,Tablas!$A$576:$H$578,5,TRUE),IF(OR($F10="ARGENTINA",$F10="COLOMBIA",$F10="PARAGUAY"),VLOOKUP($H$18,Tablas!$A$721:$H$723,5,TRUE),0))))))</f>
        <v>0</v>
      </c>
      <c r="I42" s="103">
        <f>IF($H$18=0,0,IF(OR($F10="CHILE",$F10="HAITI",$F10="HONDURAS"),VLOOKUP($H$18,Tablas!$A$141:$H$143,6,TRUE),IF(OR($F10="COSTA RICA",$F10="EL SALVADOR"),VLOOKUP($H$18,Tablas!$A$286:$H$288,6,TRUE),IF(OR($F10="BELIZE",$F10="GUYANA",$F10="NICARAGUA",$F10="SURINAME",$F10="URUGUAY",$F10="CARIBBEAN",$F10="PERU"),VLOOKUP($H$18,Tablas!$A$431:$H$433,6,TRUE),IF($F10="VENEZUELA",VLOOKUP($H$18,Tablas!$A$576:$H$578,6,TRUE),IF(OR($F10="ARGENTINA",$F10="COLOMBIA",$F10="PARAGUAY"),VLOOKUP($H$18,Tablas!$A$721:$H$723,6,TRUE),0))))))</f>
        <v>0</v>
      </c>
      <c r="J42" s="103">
        <f>IF($H$18=0,0,IF(OR($F10="CHILE",$F10="HAITI",$F10="HONDURAS"),VLOOKUP($H$18,Tablas!$A$141:$H$143,7,TRUE),IF(OR($F10="COSTA RICA",$F10="EL SALVADOR"),VLOOKUP($H$18,Tablas!$A$286:$H$288,7,TRUE),IF(OR($F10="BELIZE",$F10="GUYANA",$F10="NICARAGUA",$F10="SURINAME",$F10="URUGUAY",$F10="CARIBBEAN",$F10="PERU"),VLOOKUP($H$18,Tablas!$A$431:$H$433,7,TRUE),IF($F10="VENEZUELA",VLOOKUP($H$18,Tablas!$A$576:$H$578,7,TRUE),IF(OR($F10="ARGENTINA",$F10="COLOMBIA",$F10="PARAGUAY"),VLOOKUP($H$18,Tablas!$A$721:$H$723,7,TRUE),0))))))</f>
        <v>0</v>
      </c>
      <c r="K42" s="130">
        <f>IF($H$18=0,0,IF(OR($F10="CHILE",$F10="HAITI",$F10="HONDURAS"),VLOOKUP($H$18,Tablas!$A$141:$H$143,8,TRUE),IF(OR($F10="COSTA RICA",$F10="EL SALVADOR"),VLOOKUP($H$18,Tablas!$A$286:$H$288,8,TRUE),IF(OR($F10="BELIZE",$F10="GUYANA",$F10="NICARAGUA",$F10="SURINAME",$F10="URUGUAY",$F10="CARIBBEAN",$F10="PERU"),VLOOKUP($H$18,Tablas!$A$431:$H$433,8,TRUE),IF($F10="VENEZUELA",VLOOKUP($H$18,Tablas!$A$576:$H$578,8,TRUE),IF(OR($F10="ARGENTINA",$F10="COLOMBIA",$F10="PARAGUAY"),VLOOKUP($H$18,Tablas!$A$721:$H$723,8,TRUE),0))))))</f>
        <v>0</v>
      </c>
    </row>
    <row r="43" spans="1:11" s="77" customFormat="1" ht="20" customHeight="1" x14ac:dyDescent="0.15">
      <c r="A43" s="91"/>
      <c r="B43" s="92"/>
      <c r="C43" s="80"/>
      <c r="D43" s="128" t="s">
        <v>12</v>
      </c>
      <c r="E43" s="103"/>
      <c r="F43" s="105"/>
      <c r="G43" s="103">
        <f>+IF($G$22=FALSE,0,Tablas!D$144)</f>
        <v>119.25</v>
      </c>
      <c r="H43" s="103">
        <f>+IF($G$22=FALSE,0,Tablas!E$144)</f>
        <v>119.25</v>
      </c>
      <c r="I43" s="103">
        <f>+IF($G$22=FALSE,0,Tablas!F$144)</f>
        <v>119.25</v>
      </c>
      <c r="J43" s="103">
        <f>+IF($G$22=FALSE,0,Tablas!G$144)</f>
        <v>119.25</v>
      </c>
      <c r="K43" s="130">
        <f>+IF($G$22=FALSE,0,Tablas!H$144)</f>
        <v>119.25</v>
      </c>
    </row>
    <row r="44" spans="1:11" s="76" customFormat="1" ht="20" customHeight="1" x14ac:dyDescent="0.15">
      <c r="A44" s="91"/>
      <c r="B44" s="92"/>
      <c r="C44" s="62"/>
      <c r="D44" s="128" t="s">
        <v>14</v>
      </c>
      <c r="E44" s="103"/>
      <c r="F44" s="105"/>
      <c r="G44" s="103">
        <f>+IF($G$24=FALSE,0,Tablas!D$145)</f>
        <v>159</v>
      </c>
      <c r="H44" s="103">
        <f>+IF($G$24=FALSE,0,Tablas!E$145)</f>
        <v>159</v>
      </c>
      <c r="I44" s="103">
        <f>+IF($G$24=FALSE,0,Tablas!F$145)</f>
        <v>159</v>
      </c>
      <c r="J44" s="103">
        <f>+IF($G$24=FALSE,0,Tablas!G$145)</f>
        <v>159</v>
      </c>
      <c r="K44" s="130">
        <f>+IF($G$24=FALSE,0,Tablas!H$145)</f>
        <v>159</v>
      </c>
    </row>
    <row r="45" spans="1:11" s="76" customFormat="1" ht="20" customHeight="1" x14ac:dyDescent="0.15">
      <c r="A45" s="91"/>
      <c r="B45" s="92"/>
      <c r="C45" s="62"/>
      <c r="D45" s="145" t="s">
        <v>11</v>
      </c>
      <c r="E45" s="134"/>
      <c r="F45" s="105"/>
      <c r="G45" s="134">
        <f t="shared" ref="G45:K45" si="1">SUM(G40:G44)</f>
        <v>1959.94</v>
      </c>
      <c r="H45" s="134">
        <f t="shared" si="1"/>
        <v>1607.49</v>
      </c>
      <c r="I45" s="134">
        <f t="shared" si="1"/>
        <v>1296.9100000000001</v>
      </c>
      <c r="J45" s="134">
        <f t="shared" si="1"/>
        <v>1160.17</v>
      </c>
      <c r="K45" s="146">
        <f t="shared" si="1"/>
        <v>947.64</v>
      </c>
    </row>
    <row r="46" spans="1:11" s="76" customFormat="1" ht="20" customHeight="1" x14ac:dyDescent="0.15">
      <c r="A46" s="91"/>
      <c r="B46" s="92"/>
      <c r="C46" s="62"/>
      <c r="D46" s="128" t="s">
        <v>13</v>
      </c>
      <c r="E46" s="103"/>
      <c r="F46" s="105"/>
      <c r="G46" s="103">
        <v>75</v>
      </c>
      <c r="H46" s="103">
        <v>75</v>
      </c>
      <c r="I46" s="103">
        <v>75</v>
      </c>
      <c r="J46" s="103">
        <v>75</v>
      </c>
      <c r="K46" s="130">
        <v>75</v>
      </c>
    </row>
    <row r="47" spans="1:11" s="76" customFormat="1" ht="20" customHeight="1" x14ac:dyDescent="0.15">
      <c r="A47" s="164"/>
      <c r="B47" s="164"/>
      <c r="C47" s="62"/>
      <c r="D47" s="154" t="s">
        <v>15</v>
      </c>
      <c r="E47" s="135"/>
      <c r="F47" s="136"/>
      <c r="G47" s="135">
        <f>SUM(G45:G46)</f>
        <v>2034.94</v>
      </c>
      <c r="H47" s="135">
        <f>SUM(H45:H46)</f>
        <v>1682.49</v>
      </c>
      <c r="I47" s="135">
        <f>SUM(I45:I46)</f>
        <v>1371.91</v>
      </c>
      <c r="J47" s="135">
        <f>SUM(J45:J46)</f>
        <v>1235.17</v>
      </c>
      <c r="K47" s="155">
        <f>SUM(K45:K46)</f>
        <v>1022.64</v>
      </c>
    </row>
    <row r="48" spans="1:11" s="76" customFormat="1" ht="20" customHeight="1" x14ac:dyDescent="0.15">
      <c r="A48" s="96"/>
      <c r="B48" s="97"/>
      <c r="C48" s="62"/>
      <c r="D48" s="147" t="s">
        <v>16</v>
      </c>
      <c r="E48" s="148"/>
      <c r="F48" s="156"/>
      <c r="G48" s="148">
        <f>G45</f>
        <v>1959.94</v>
      </c>
      <c r="H48" s="148">
        <f t="shared" ref="H48:K48" si="2">H45</f>
        <v>1607.49</v>
      </c>
      <c r="I48" s="148">
        <f t="shared" si="2"/>
        <v>1296.9100000000001</v>
      </c>
      <c r="J48" s="148">
        <f t="shared" si="2"/>
        <v>1160.17</v>
      </c>
      <c r="K48" s="150">
        <f t="shared" si="2"/>
        <v>947.64</v>
      </c>
    </row>
    <row r="49" spans="1:11" s="77" customFormat="1" ht="20" customHeight="1" x14ac:dyDescent="0.2">
      <c r="A49" s="91"/>
      <c r="B49" s="92"/>
      <c r="C49" s="62"/>
      <c r="D49" s="163" t="s">
        <v>81</v>
      </c>
      <c r="E49" s="163"/>
      <c r="F49" s="163"/>
      <c r="G49" s="163"/>
      <c r="H49" s="163"/>
      <c r="I49" s="163"/>
      <c r="J49" s="163"/>
      <c r="K49" s="163"/>
    </row>
    <row r="50" spans="1:11" s="76" customFormat="1" ht="20" customHeight="1" x14ac:dyDescent="0.15">
      <c r="A50" s="91"/>
      <c r="B50" s="92"/>
      <c r="C50" s="62"/>
      <c r="D50" s="165" t="s">
        <v>70</v>
      </c>
      <c r="E50" s="165"/>
      <c r="F50" s="165"/>
      <c r="G50" s="165"/>
      <c r="H50" s="165"/>
      <c r="I50" s="165"/>
      <c r="J50" s="165"/>
      <c r="K50" s="165"/>
    </row>
    <row r="51" spans="1:11" s="76" customFormat="1" ht="20" customHeight="1" x14ac:dyDescent="0.15">
      <c r="A51" s="91"/>
      <c r="B51" s="95"/>
      <c r="C51" s="79"/>
      <c r="D51" s="165"/>
      <c r="E51" s="165"/>
      <c r="F51" s="165"/>
      <c r="G51" s="165"/>
      <c r="H51" s="165"/>
      <c r="I51" s="165"/>
      <c r="J51" s="165"/>
      <c r="K51" s="165"/>
    </row>
    <row r="52" spans="1:11" s="76" customFormat="1" ht="20" customHeight="1" x14ac:dyDescent="0.15">
      <c r="A52" s="91"/>
      <c r="B52" s="95"/>
      <c r="C52" s="79"/>
      <c r="D52" s="165"/>
      <c r="E52" s="165"/>
      <c r="F52" s="165"/>
      <c r="G52" s="165"/>
      <c r="H52" s="165"/>
      <c r="I52" s="165"/>
      <c r="J52" s="165"/>
      <c r="K52" s="165"/>
    </row>
    <row r="53" spans="1:11" s="76" customFormat="1" ht="20" customHeight="1" x14ac:dyDescent="0.15">
      <c r="A53" s="91"/>
      <c r="B53" s="92"/>
      <c r="C53" s="81"/>
      <c r="D53" s="55"/>
      <c r="E53" s="55"/>
      <c r="F53" s="55"/>
      <c r="G53" s="55"/>
      <c r="H53" s="55"/>
      <c r="I53" s="55"/>
      <c r="J53" s="55"/>
      <c r="K53" s="55"/>
    </row>
    <row r="54" spans="1:11" s="77" customFormat="1" ht="27" customHeight="1" x14ac:dyDescent="0.15">
      <c r="A54" s="98"/>
      <c r="B54" s="92"/>
      <c r="C54" s="62"/>
      <c r="D54" s="55"/>
      <c r="E54" s="55"/>
      <c r="F54" s="55"/>
      <c r="G54" s="55"/>
      <c r="H54" s="55"/>
      <c r="I54" s="55"/>
      <c r="J54" s="55"/>
      <c r="K54" s="55"/>
    </row>
    <row r="55" spans="1:11" s="77" customFormat="1" ht="20" customHeight="1" x14ac:dyDescent="0.15">
      <c r="A55" s="91"/>
      <c r="B55" s="92"/>
      <c r="C55" s="65"/>
      <c r="D55" s="55"/>
      <c r="E55" s="55"/>
      <c r="F55" s="55"/>
      <c r="G55" s="55"/>
      <c r="H55" s="55"/>
      <c r="I55" s="55"/>
      <c r="J55" s="55"/>
      <c r="K55" s="55"/>
    </row>
    <row r="56" spans="1:11" ht="33" customHeight="1" x14ac:dyDescent="0.15">
      <c r="A56" s="99"/>
      <c r="B56" s="97"/>
      <c r="C56" s="65"/>
    </row>
    <row r="57" spans="1:11" ht="20" customHeight="1" x14ac:dyDescent="0.15">
      <c r="A57" s="100"/>
      <c r="B57" s="95"/>
      <c r="C57" s="90"/>
    </row>
    <row r="58" spans="1:11" ht="20" customHeight="1" x14ac:dyDescent="0.15">
      <c r="A58" s="91"/>
      <c r="B58" s="95"/>
      <c r="C58" s="90"/>
    </row>
    <row r="59" spans="1:11" ht="20" customHeight="1" x14ac:dyDescent="0.15">
      <c r="A59" s="91"/>
      <c r="B59" s="92"/>
      <c r="C59" s="90"/>
    </row>
    <row r="60" spans="1:11" ht="20" customHeight="1" x14ac:dyDescent="0.15">
      <c r="A60" s="91"/>
      <c r="B60" s="92"/>
      <c r="C60" s="90"/>
    </row>
    <row r="61" spans="1:11" ht="20" customHeight="1" x14ac:dyDescent="0.15">
      <c r="A61" s="91"/>
      <c r="B61" s="92"/>
      <c r="C61" s="90"/>
    </row>
    <row r="62" spans="1:11" ht="20" customHeight="1" x14ac:dyDescent="0.15">
      <c r="A62" s="91"/>
      <c r="B62" s="95"/>
      <c r="C62" s="90"/>
    </row>
    <row r="63" spans="1:11" ht="20" customHeight="1" x14ac:dyDescent="0.15">
      <c r="A63" s="91"/>
      <c r="B63" s="92"/>
      <c r="C63" s="90"/>
    </row>
    <row r="64" spans="1:11" ht="20" customHeight="1" x14ac:dyDescent="0.15">
      <c r="A64" s="91"/>
      <c r="B64" s="95"/>
      <c r="C64" s="90"/>
    </row>
    <row r="65" spans="1:3" ht="20" customHeight="1" x14ac:dyDescent="0.15">
      <c r="A65" s="91"/>
      <c r="B65" s="95"/>
      <c r="C65" s="90"/>
    </row>
    <row r="66" spans="1:3" ht="20" customHeight="1" x14ac:dyDescent="0.15">
      <c r="A66" s="91"/>
      <c r="B66" s="95"/>
      <c r="C66" s="90"/>
    </row>
    <row r="67" spans="1:3" ht="20" customHeight="1" x14ac:dyDescent="0.15">
      <c r="A67" s="90"/>
      <c r="B67" s="90"/>
      <c r="C67" s="90"/>
    </row>
    <row r="68" spans="1:3" ht="20" customHeight="1" x14ac:dyDescent="0.15">
      <c r="A68" s="90"/>
      <c r="B68" s="90"/>
      <c r="C68" s="90"/>
    </row>
    <row r="69" spans="1:3" x14ac:dyDescent="0.15">
      <c r="A69" s="90"/>
      <c r="B69" s="90"/>
      <c r="C69" s="90"/>
    </row>
    <row r="70" spans="1:3" x14ac:dyDescent="0.15">
      <c r="A70" s="90"/>
      <c r="B70" s="90"/>
      <c r="C70" s="90"/>
    </row>
    <row r="71" spans="1:3" x14ac:dyDescent="0.15">
      <c r="A71" s="90"/>
      <c r="B71" s="90"/>
      <c r="C71" s="90"/>
    </row>
    <row r="72" spans="1:3" x14ac:dyDescent="0.15">
      <c r="A72" s="90"/>
      <c r="B72" s="90"/>
      <c r="C72" s="90"/>
    </row>
    <row r="73" spans="1:3" x14ac:dyDescent="0.15">
      <c r="A73" s="90"/>
      <c r="B73" s="90"/>
      <c r="C73" s="90"/>
    </row>
    <row r="74" spans="1:3" x14ac:dyDescent="0.15">
      <c r="A74" s="90"/>
      <c r="B74" s="90"/>
      <c r="C74" s="90"/>
    </row>
    <row r="75" spans="1:3" x14ac:dyDescent="0.15">
      <c r="A75" s="90"/>
      <c r="B75" s="90"/>
      <c r="C75" s="90"/>
    </row>
  </sheetData>
  <sheetProtection algorithmName="SHA-512" hashValue="gLNcjoeBYlsTXET+CrKJTGrjpC8B3X2ea/r0zXVtjLm/T+IKq02u7T/WQySKIkuEWazEsqS/s/uy2yF6Njjxng==" saltValue="8o83oNeXIBRxByfmatGBwQ==" spinCount="100000" sheet="1" objects="1" scenarios="1"/>
  <mergeCells count="10">
    <mergeCell ref="A10:B10"/>
    <mergeCell ref="F12:K12"/>
    <mergeCell ref="D49:K49"/>
    <mergeCell ref="A47:B47"/>
    <mergeCell ref="D50:K52"/>
    <mergeCell ref="D17:E17"/>
    <mergeCell ref="D29:K29"/>
    <mergeCell ref="D39:K39"/>
    <mergeCell ref="F10:H10"/>
    <mergeCell ref="F14:K14"/>
  </mergeCells>
  <conditionalFormatting sqref="H16">
    <cfRule type="cellIs" dxfId="8" priority="1" stopIfTrue="1" operator="greaterThan">
      <formula>2</formula>
    </cfRule>
    <cfRule type="cellIs" dxfId="7" priority="2" stopIfTrue="1" operator="lessThan">
      <formula>1</formula>
    </cfRule>
  </conditionalFormatting>
  <conditionalFormatting sqref="K16 K18">
    <cfRule type="cellIs" dxfId="6" priority="3" stopIfTrue="1" operator="greaterThan">
      <formula>73</formula>
    </cfRule>
    <cfRule type="cellIs" dxfId="5" priority="4" stopIfTrue="1" operator="lessThan">
      <formula>18</formula>
    </cfRule>
  </conditionalFormatting>
  <printOptions horizontalCentered="1" verticalCentered="1"/>
  <pageMargins left="0.25" right="0.25" top="0.25" bottom="0.25" header="0.511811023622047" footer="0.511811023622047"/>
  <pageSetup paperSize="9" scale="45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locked="0" defaultSize="0" autoFill="0" autoLine="0" autoPict="0">
                <anchor moveWithCells="1">
                  <from>
                    <xdr:col>7</xdr:col>
                    <xdr:colOff>825500</xdr:colOff>
                    <xdr:row>21</xdr:row>
                    <xdr:rowOff>63500</xdr:rowOff>
                  </from>
                  <to>
                    <xdr:col>7</xdr:col>
                    <xdr:colOff>1104900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locked="0" defaultSize="0" autoFill="0" autoLine="0" autoPict="0">
                <anchor moveWithCells="1">
                  <from>
                    <xdr:col>7</xdr:col>
                    <xdr:colOff>825500</xdr:colOff>
                    <xdr:row>23</xdr:row>
                    <xdr:rowOff>63500</xdr:rowOff>
                  </from>
                  <to>
                    <xdr:col>7</xdr:col>
                    <xdr:colOff>1104900</xdr:colOff>
                    <xdr:row>24</xdr:row>
                    <xdr:rowOff>25400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R725"/>
  <sheetViews>
    <sheetView showGridLines="0" topLeftCell="A1048576" workbookViewId="0">
      <selection activeCell="A55" sqref="A1:XFD1048576"/>
    </sheetView>
  </sheetViews>
  <sheetFormatPr baseColWidth="10" defaultColWidth="8.6640625" defaultRowHeight="13" zeroHeight="1" x14ac:dyDescent="0.15"/>
  <cols>
    <col min="1" max="1" width="3.6640625" style="1" customWidth="1"/>
    <col min="2" max="2" width="20.6640625" style="1" customWidth="1"/>
    <col min="3" max="8" width="15.6640625" style="9" customWidth="1"/>
    <col min="9" max="20" width="15.6640625" style="1" customWidth="1"/>
    <col min="21" max="16384" width="8.6640625" style="1"/>
  </cols>
  <sheetData>
    <row r="1" spans="1:18" ht="14" hidden="1" thickBot="1" x14ac:dyDescent="0.2"/>
    <row r="2" spans="1:18" ht="18" hidden="1" x14ac:dyDescent="0.2">
      <c r="A2" s="168" t="s">
        <v>43</v>
      </c>
      <c r="B2" s="169"/>
      <c r="C2" s="169"/>
      <c r="D2" s="169"/>
      <c r="E2" s="169"/>
      <c r="F2" s="169"/>
      <c r="G2" s="169"/>
      <c r="H2" s="170"/>
      <c r="J2" s="1" t="s">
        <v>26</v>
      </c>
      <c r="L2" s="1">
        <v>0.53</v>
      </c>
      <c r="N2" s="22" t="s">
        <v>52</v>
      </c>
    </row>
    <row r="3" spans="1:18" ht="18" hidden="1" x14ac:dyDescent="0.2">
      <c r="A3" s="171" t="s">
        <v>19</v>
      </c>
      <c r="B3" s="172"/>
      <c r="C3" s="172"/>
      <c r="D3" s="172"/>
      <c r="E3" s="172"/>
      <c r="F3" s="172"/>
      <c r="G3" s="172"/>
      <c r="H3" s="173"/>
      <c r="N3" s="83" t="s">
        <v>54</v>
      </c>
      <c r="O3" s="23">
        <v>6</v>
      </c>
    </row>
    <row r="4" spans="1:18" hidden="1" x14ac:dyDescent="0.15">
      <c r="A4" s="174" t="s">
        <v>0</v>
      </c>
      <c r="B4" s="175"/>
      <c r="C4" s="175"/>
      <c r="D4" s="175"/>
      <c r="E4" s="175"/>
      <c r="F4" s="175"/>
      <c r="G4" s="175"/>
      <c r="H4" s="3"/>
      <c r="N4" s="83" t="s">
        <v>55</v>
      </c>
      <c r="O4" s="25">
        <v>4</v>
      </c>
    </row>
    <row r="5" spans="1:18" hidden="1" x14ac:dyDescent="0.15">
      <c r="A5" s="4" t="s">
        <v>4</v>
      </c>
      <c r="B5" s="5" t="s">
        <v>4</v>
      </c>
      <c r="C5" s="32"/>
      <c r="D5" s="2" t="s">
        <v>20</v>
      </c>
      <c r="E5" s="2" t="s">
        <v>21</v>
      </c>
      <c r="F5" s="2" t="s">
        <v>22</v>
      </c>
      <c r="G5" s="2" t="s">
        <v>23</v>
      </c>
      <c r="H5" s="3" t="s">
        <v>24</v>
      </c>
      <c r="N5" s="83" t="s">
        <v>56</v>
      </c>
      <c r="O5" s="25">
        <v>4</v>
      </c>
    </row>
    <row r="6" spans="1:18" ht="14" hidden="1" x14ac:dyDescent="0.15">
      <c r="A6" s="4">
        <v>18</v>
      </c>
      <c r="B6" s="6"/>
      <c r="C6" s="33"/>
      <c r="D6" s="121">
        <v>3427</v>
      </c>
      <c r="E6" s="121">
        <v>2655</v>
      </c>
      <c r="F6" s="121">
        <v>2055</v>
      </c>
      <c r="G6" s="121">
        <v>1774</v>
      </c>
      <c r="H6" s="121">
        <v>1354</v>
      </c>
      <c r="J6" s="15" t="b">
        <v>1</v>
      </c>
      <c r="K6" s="15" t="b">
        <v>1</v>
      </c>
      <c r="L6" s="15" t="b">
        <v>1</v>
      </c>
      <c r="M6" s="15"/>
      <c r="N6" s="83" t="s">
        <v>57</v>
      </c>
      <c r="O6" s="26">
        <v>2</v>
      </c>
      <c r="Q6" s="1" t="b">
        <v>1</v>
      </c>
      <c r="R6" s="1" t="b">
        <v>1</v>
      </c>
    </row>
    <row r="7" spans="1:18" ht="14" hidden="1" x14ac:dyDescent="0.15">
      <c r="A7" s="4">
        <v>19</v>
      </c>
      <c r="B7" s="6"/>
      <c r="C7" s="33"/>
      <c r="D7" s="121">
        <v>3517</v>
      </c>
      <c r="E7" s="121">
        <v>2742</v>
      </c>
      <c r="F7" s="121">
        <v>2114</v>
      </c>
      <c r="G7" s="121">
        <v>1826</v>
      </c>
      <c r="H7" s="121">
        <v>1391</v>
      </c>
      <c r="J7" s="15" t="b">
        <v>1</v>
      </c>
      <c r="K7" s="15" t="b">
        <v>1</v>
      </c>
      <c r="L7" s="15" t="b">
        <v>1</v>
      </c>
      <c r="M7" s="15"/>
      <c r="N7" s="83" t="s">
        <v>58</v>
      </c>
      <c r="O7" s="24">
        <v>6</v>
      </c>
      <c r="Q7" s="1" t="b">
        <v>1</v>
      </c>
      <c r="R7" s="1" t="b">
        <v>1</v>
      </c>
    </row>
    <row r="8" spans="1:18" ht="14" hidden="1" x14ac:dyDescent="0.15">
      <c r="A8" s="4">
        <v>20</v>
      </c>
      <c r="B8" s="6"/>
      <c r="C8" s="33"/>
      <c r="D8" s="121">
        <v>3611</v>
      </c>
      <c r="E8" s="121">
        <v>2821</v>
      </c>
      <c r="F8" s="121">
        <v>2175</v>
      </c>
      <c r="G8" s="121">
        <v>1880</v>
      </c>
      <c r="H8" s="121">
        <v>1431</v>
      </c>
      <c r="J8" s="15" t="b">
        <v>1</v>
      </c>
      <c r="K8" s="15" t="b">
        <v>1</v>
      </c>
      <c r="L8" s="15" t="b">
        <v>1</v>
      </c>
      <c r="M8" s="15"/>
      <c r="N8" s="83" t="s">
        <v>59</v>
      </c>
      <c r="O8" s="36">
        <v>3</v>
      </c>
      <c r="Q8" s="1" t="b">
        <v>1</v>
      </c>
      <c r="R8" s="1" t="b">
        <v>1</v>
      </c>
    </row>
    <row r="9" spans="1:18" ht="14" hidden="1" x14ac:dyDescent="0.15">
      <c r="A9" s="4">
        <v>21</v>
      </c>
      <c r="B9" s="6"/>
      <c r="C9" s="33"/>
      <c r="D9" s="121">
        <v>3708</v>
      </c>
      <c r="E9" s="121">
        <v>2909</v>
      </c>
      <c r="F9" s="121">
        <v>2234</v>
      </c>
      <c r="G9" s="121">
        <v>1929</v>
      </c>
      <c r="H9" s="121">
        <v>1469</v>
      </c>
      <c r="J9" s="15" t="b">
        <v>1</v>
      </c>
      <c r="K9" s="15" t="b">
        <v>1</v>
      </c>
      <c r="L9" s="15" t="b">
        <v>1</v>
      </c>
      <c r="M9" s="15"/>
      <c r="N9" s="83" t="s">
        <v>60</v>
      </c>
      <c r="O9" s="36">
        <v>3</v>
      </c>
      <c r="Q9" s="1" t="b">
        <v>1</v>
      </c>
      <c r="R9" s="1" t="b">
        <v>1</v>
      </c>
    </row>
    <row r="10" spans="1:18" ht="14" hidden="1" x14ac:dyDescent="0.15">
      <c r="A10" s="4">
        <v>22</v>
      </c>
      <c r="B10" s="6"/>
      <c r="C10" s="33"/>
      <c r="D10" s="121">
        <v>3809</v>
      </c>
      <c r="E10" s="121">
        <v>2999</v>
      </c>
      <c r="F10" s="121">
        <v>2298</v>
      </c>
      <c r="G10" s="121">
        <v>1988</v>
      </c>
      <c r="H10" s="121">
        <v>1509</v>
      </c>
      <c r="J10" s="15" t="b">
        <v>1</v>
      </c>
      <c r="K10" s="15" t="b">
        <v>1</v>
      </c>
      <c r="L10" s="15" t="b">
        <v>1</v>
      </c>
      <c r="M10" s="15"/>
      <c r="N10" s="83" t="s">
        <v>61</v>
      </c>
      <c r="O10" s="27">
        <v>4</v>
      </c>
      <c r="Q10" s="1" t="b">
        <v>1</v>
      </c>
      <c r="R10" s="1" t="b">
        <v>1</v>
      </c>
    </row>
    <row r="11" spans="1:18" ht="14" hidden="1" x14ac:dyDescent="0.15">
      <c r="A11" s="4">
        <v>23</v>
      </c>
      <c r="B11" s="6"/>
      <c r="C11" s="33"/>
      <c r="D11" s="121">
        <v>3906</v>
      </c>
      <c r="E11" s="121">
        <v>3093</v>
      </c>
      <c r="F11" s="121">
        <v>2360</v>
      </c>
      <c r="G11" s="121">
        <v>2039</v>
      </c>
      <c r="H11" s="121">
        <v>1550</v>
      </c>
      <c r="J11" s="15" t="b">
        <v>1</v>
      </c>
      <c r="K11" s="15" t="b">
        <v>1</v>
      </c>
      <c r="L11" s="15" t="b">
        <v>1</v>
      </c>
      <c r="M11" s="15"/>
      <c r="N11" s="83" t="s">
        <v>62</v>
      </c>
      <c r="O11" s="31">
        <v>2</v>
      </c>
      <c r="Q11" s="1" t="b">
        <v>1</v>
      </c>
      <c r="R11" s="1" t="b">
        <v>1</v>
      </c>
    </row>
    <row r="12" spans="1:18" ht="14" hidden="1" x14ac:dyDescent="0.15">
      <c r="A12" s="4">
        <v>24</v>
      </c>
      <c r="B12" s="6"/>
      <c r="C12" s="33"/>
      <c r="D12" s="121">
        <v>4003</v>
      </c>
      <c r="E12" s="121">
        <v>3174</v>
      </c>
      <c r="F12" s="121">
        <v>2427</v>
      </c>
      <c r="G12" s="121">
        <v>2096</v>
      </c>
      <c r="H12" s="121">
        <v>1589</v>
      </c>
      <c r="J12" s="15" t="b">
        <v>1</v>
      </c>
      <c r="K12" s="15" t="b">
        <v>1</v>
      </c>
      <c r="L12" s="15" t="b">
        <v>1</v>
      </c>
      <c r="M12" s="15"/>
      <c r="N12" s="83" t="s">
        <v>63</v>
      </c>
      <c r="O12" s="31">
        <v>2</v>
      </c>
      <c r="Q12" s="1" t="b">
        <v>1</v>
      </c>
      <c r="R12" s="1" t="b">
        <v>1</v>
      </c>
    </row>
    <row r="13" spans="1:18" ht="14" hidden="1" x14ac:dyDescent="0.15">
      <c r="A13" s="4">
        <v>25</v>
      </c>
      <c r="B13" s="6"/>
      <c r="C13" s="33"/>
      <c r="D13" s="121">
        <v>4101</v>
      </c>
      <c r="E13" s="121">
        <v>3266</v>
      </c>
      <c r="F13" s="121">
        <v>2485</v>
      </c>
      <c r="G13" s="121">
        <v>2152</v>
      </c>
      <c r="H13" s="121">
        <v>1630</v>
      </c>
      <c r="J13" s="15" t="b">
        <v>1</v>
      </c>
      <c r="K13" s="15" t="b">
        <v>1</v>
      </c>
      <c r="L13" s="15" t="b">
        <v>1</v>
      </c>
      <c r="M13" s="15"/>
      <c r="N13" s="83" t="s">
        <v>64</v>
      </c>
      <c r="O13" s="27">
        <v>4</v>
      </c>
      <c r="Q13" s="1" t="b">
        <v>1</v>
      </c>
      <c r="R13" s="1" t="b">
        <v>1</v>
      </c>
    </row>
    <row r="14" spans="1:18" ht="14" hidden="1" x14ac:dyDescent="0.15">
      <c r="A14" s="4">
        <v>26</v>
      </c>
      <c r="B14" s="6"/>
      <c r="C14" s="33"/>
      <c r="D14" s="121">
        <v>4200</v>
      </c>
      <c r="E14" s="121">
        <v>3356</v>
      </c>
      <c r="F14" s="121">
        <v>2552</v>
      </c>
      <c r="G14" s="121">
        <v>2205</v>
      </c>
      <c r="H14" s="121">
        <v>1669</v>
      </c>
      <c r="J14" s="15" t="b">
        <v>1</v>
      </c>
      <c r="K14" s="15" t="b">
        <v>1</v>
      </c>
      <c r="L14" s="15" t="b">
        <v>1</v>
      </c>
      <c r="M14" s="15"/>
      <c r="N14" s="83" t="s">
        <v>65</v>
      </c>
      <c r="O14" s="24">
        <v>6</v>
      </c>
      <c r="Q14" s="1" t="b">
        <v>1</v>
      </c>
      <c r="R14" s="1" t="b">
        <v>1</v>
      </c>
    </row>
    <row r="15" spans="1:18" ht="14" hidden="1" x14ac:dyDescent="0.15">
      <c r="A15" s="4">
        <v>27</v>
      </c>
      <c r="B15" s="6"/>
      <c r="C15" s="33"/>
      <c r="D15" s="121">
        <v>4301</v>
      </c>
      <c r="E15" s="121">
        <v>3445</v>
      </c>
      <c r="F15" s="121">
        <v>2611</v>
      </c>
      <c r="G15" s="121">
        <v>2261</v>
      </c>
      <c r="H15" s="121">
        <v>1712</v>
      </c>
      <c r="J15" s="15" t="b">
        <v>1</v>
      </c>
      <c r="K15" s="15" t="b">
        <v>1</v>
      </c>
      <c r="L15" s="15" t="b">
        <v>1</v>
      </c>
      <c r="M15" s="15"/>
      <c r="N15" s="83" t="s">
        <v>66</v>
      </c>
      <c r="O15" s="27">
        <v>4</v>
      </c>
      <c r="Q15" s="1" t="b">
        <v>1</v>
      </c>
      <c r="R15" s="1" t="b">
        <v>1</v>
      </c>
    </row>
    <row r="16" spans="1:18" ht="14" hidden="1" x14ac:dyDescent="0.15">
      <c r="A16" s="4">
        <v>28</v>
      </c>
      <c r="B16" s="6"/>
      <c r="C16" s="33"/>
      <c r="D16" s="121">
        <v>4457</v>
      </c>
      <c r="E16" s="121">
        <v>3565</v>
      </c>
      <c r="F16" s="121">
        <v>2655</v>
      </c>
      <c r="G16" s="121">
        <v>2309</v>
      </c>
      <c r="H16" s="121">
        <v>1777</v>
      </c>
      <c r="J16" s="15" t="b">
        <v>1</v>
      </c>
      <c r="K16" s="15" t="b">
        <v>1</v>
      </c>
      <c r="L16" s="15" t="b">
        <v>1</v>
      </c>
      <c r="M16" s="15"/>
      <c r="N16" s="83" t="s">
        <v>67</v>
      </c>
      <c r="O16" s="27">
        <v>4</v>
      </c>
      <c r="Q16" s="1" t="b">
        <v>1</v>
      </c>
      <c r="R16" s="1" t="b">
        <v>1</v>
      </c>
    </row>
    <row r="17" spans="1:18" ht="14" hidden="1" x14ac:dyDescent="0.15">
      <c r="A17" s="4">
        <v>29</v>
      </c>
      <c r="B17" s="6"/>
      <c r="C17" s="33"/>
      <c r="D17" s="121">
        <v>4616</v>
      </c>
      <c r="E17" s="121">
        <v>3682</v>
      </c>
      <c r="F17" s="121">
        <v>2700</v>
      </c>
      <c r="G17" s="121">
        <v>2358</v>
      </c>
      <c r="H17" s="121">
        <v>1840</v>
      </c>
      <c r="J17" s="15" t="b">
        <v>1</v>
      </c>
      <c r="K17" s="15" t="b">
        <v>1</v>
      </c>
      <c r="L17" s="15" t="b">
        <v>1</v>
      </c>
      <c r="M17" s="15"/>
      <c r="N17" s="83" t="s">
        <v>68</v>
      </c>
      <c r="O17" s="27">
        <v>4</v>
      </c>
      <c r="Q17" s="1" t="b">
        <v>1</v>
      </c>
      <c r="R17" s="1" t="b">
        <v>1</v>
      </c>
    </row>
    <row r="18" spans="1:18" ht="14" hidden="1" x14ac:dyDescent="0.15">
      <c r="A18" s="4">
        <v>30</v>
      </c>
      <c r="B18" s="6"/>
      <c r="C18" s="33"/>
      <c r="D18" s="121">
        <v>4773</v>
      </c>
      <c r="E18" s="121">
        <v>3798</v>
      </c>
      <c r="F18" s="121">
        <v>2743</v>
      </c>
      <c r="G18" s="121">
        <v>2401</v>
      </c>
      <c r="H18" s="121">
        <v>1905</v>
      </c>
      <c r="J18" s="15" t="b">
        <v>1</v>
      </c>
      <c r="K18" s="15" t="b">
        <v>1</v>
      </c>
      <c r="L18" s="15" t="b">
        <v>1</v>
      </c>
      <c r="M18" s="15"/>
      <c r="N18" s="83" t="s">
        <v>69</v>
      </c>
      <c r="O18" s="35">
        <v>5</v>
      </c>
      <c r="Q18" s="1" t="b">
        <v>1</v>
      </c>
      <c r="R18" s="1" t="b">
        <v>1</v>
      </c>
    </row>
    <row r="19" spans="1:18" ht="14" hidden="1" x14ac:dyDescent="0.15">
      <c r="A19" s="4">
        <v>31</v>
      </c>
      <c r="B19" s="6"/>
      <c r="C19" s="33"/>
      <c r="D19" s="121">
        <v>4928</v>
      </c>
      <c r="E19" s="121">
        <v>3920</v>
      </c>
      <c r="F19" s="121">
        <v>2781</v>
      </c>
      <c r="G19" s="121">
        <v>2450</v>
      </c>
      <c r="H19" s="121">
        <v>1967</v>
      </c>
      <c r="J19" s="15" t="b">
        <v>1</v>
      </c>
      <c r="K19" s="15" t="b">
        <v>1</v>
      </c>
      <c r="L19" s="15" t="b">
        <v>1</v>
      </c>
      <c r="M19" s="15"/>
      <c r="N19" s="15"/>
      <c r="O19" s="15"/>
      <c r="Q19" s="1" t="b">
        <v>1</v>
      </c>
      <c r="R19" s="1" t="b">
        <v>1</v>
      </c>
    </row>
    <row r="20" spans="1:18" ht="14" hidden="1" x14ac:dyDescent="0.15">
      <c r="A20" s="4">
        <v>32</v>
      </c>
      <c r="B20" s="6"/>
      <c r="C20" s="33"/>
      <c r="D20" s="121">
        <v>5087</v>
      </c>
      <c r="E20" s="121">
        <v>4038</v>
      </c>
      <c r="F20" s="121">
        <v>2830</v>
      </c>
      <c r="G20" s="121">
        <v>2496</v>
      </c>
      <c r="H20" s="121">
        <v>2036</v>
      </c>
      <c r="J20" s="15" t="b">
        <v>1</v>
      </c>
      <c r="K20" s="15" t="b">
        <v>1</v>
      </c>
      <c r="L20" s="15" t="b">
        <v>1</v>
      </c>
      <c r="M20" s="15"/>
      <c r="N20" s="15"/>
      <c r="O20" s="15"/>
      <c r="Q20" s="1" t="b">
        <v>1</v>
      </c>
      <c r="R20" s="1" t="b">
        <v>1</v>
      </c>
    </row>
    <row r="21" spans="1:18" ht="14" hidden="1" x14ac:dyDescent="0.15">
      <c r="A21" s="4">
        <v>33</v>
      </c>
      <c r="B21" s="6"/>
      <c r="C21" s="33"/>
      <c r="D21" s="121">
        <v>5192</v>
      </c>
      <c r="E21" s="121">
        <v>4126</v>
      </c>
      <c r="F21" s="121">
        <v>2899</v>
      </c>
      <c r="G21" s="121">
        <v>2546</v>
      </c>
      <c r="H21" s="121">
        <v>2083</v>
      </c>
      <c r="J21" s="15" t="b">
        <v>1</v>
      </c>
      <c r="K21" s="15" t="b">
        <v>1</v>
      </c>
      <c r="L21" s="15" t="b">
        <v>1</v>
      </c>
      <c r="M21" s="15"/>
      <c r="N21" s="15"/>
      <c r="O21" s="15"/>
      <c r="Q21" s="1" t="b">
        <v>1</v>
      </c>
      <c r="R21" s="1" t="b">
        <v>1</v>
      </c>
    </row>
    <row r="22" spans="1:18" ht="14" hidden="1" x14ac:dyDescent="0.15">
      <c r="A22" s="4">
        <v>34</v>
      </c>
      <c r="B22" s="6"/>
      <c r="C22" s="33"/>
      <c r="D22" s="121">
        <v>5299</v>
      </c>
      <c r="E22" s="121">
        <v>4213</v>
      </c>
      <c r="F22" s="121">
        <v>2968</v>
      </c>
      <c r="G22" s="121">
        <v>2602</v>
      </c>
      <c r="H22" s="121">
        <v>2134</v>
      </c>
      <c r="J22" s="15" t="b">
        <v>1</v>
      </c>
      <c r="K22" s="15" t="b">
        <v>1</v>
      </c>
      <c r="L22" s="15" t="b">
        <v>1</v>
      </c>
      <c r="M22" s="15"/>
      <c r="N22" s="15"/>
      <c r="O22" s="15"/>
      <c r="Q22" s="1" t="b">
        <v>1</v>
      </c>
      <c r="R22" s="1" t="b">
        <v>1</v>
      </c>
    </row>
    <row r="23" spans="1:18" ht="14" hidden="1" x14ac:dyDescent="0.15">
      <c r="A23" s="4">
        <v>35</v>
      </c>
      <c r="B23" s="6"/>
      <c r="C23" s="33"/>
      <c r="D23" s="121">
        <v>5403</v>
      </c>
      <c r="E23" s="121">
        <v>4302</v>
      </c>
      <c r="F23" s="121">
        <v>3042</v>
      </c>
      <c r="G23" s="121">
        <v>2649</v>
      </c>
      <c r="H23" s="121">
        <v>2184</v>
      </c>
      <c r="J23" s="15" t="b">
        <v>1</v>
      </c>
      <c r="K23" s="15" t="b">
        <v>1</v>
      </c>
      <c r="L23" s="15" t="b">
        <v>1</v>
      </c>
      <c r="M23" s="15"/>
      <c r="N23" s="15"/>
      <c r="O23" s="15"/>
      <c r="Q23" s="1" t="b">
        <v>1</v>
      </c>
      <c r="R23" s="1" t="b">
        <v>1</v>
      </c>
    </row>
    <row r="24" spans="1:18" ht="14" hidden="1" x14ac:dyDescent="0.15">
      <c r="A24" s="4">
        <v>36</v>
      </c>
      <c r="B24" s="6"/>
      <c r="C24" s="33"/>
      <c r="D24" s="121">
        <v>5509</v>
      </c>
      <c r="E24" s="121">
        <v>4392</v>
      </c>
      <c r="F24" s="121">
        <v>3112</v>
      </c>
      <c r="G24" s="121">
        <v>2701</v>
      </c>
      <c r="H24" s="121">
        <v>2234</v>
      </c>
      <c r="J24" s="15" t="b">
        <v>1</v>
      </c>
      <c r="K24" s="15" t="b">
        <v>1</v>
      </c>
      <c r="L24" s="15" t="b">
        <v>1</v>
      </c>
      <c r="M24" s="15"/>
      <c r="N24" s="15"/>
      <c r="O24" s="15"/>
      <c r="Q24" s="1" t="b">
        <v>1</v>
      </c>
      <c r="R24" s="1" t="b">
        <v>1</v>
      </c>
    </row>
    <row r="25" spans="1:18" ht="14" hidden="1" x14ac:dyDescent="0.15">
      <c r="A25" s="4">
        <v>37</v>
      </c>
      <c r="B25" s="6"/>
      <c r="C25" s="33"/>
      <c r="D25" s="121">
        <v>5618</v>
      </c>
      <c r="E25" s="121">
        <v>4481</v>
      </c>
      <c r="F25" s="121">
        <v>3178</v>
      </c>
      <c r="G25" s="121">
        <v>2751</v>
      </c>
      <c r="H25" s="121">
        <v>2283</v>
      </c>
      <c r="J25" s="15" t="b">
        <v>1</v>
      </c>
      <c r="K25" s="15" t="b">
        <v>1</v>
      </c>
      <c r="L25" s="15" t="b">
        <v>1</v>
      </c>
      <c r="M25" s="15"/>
      <c r="N25" s="15"/>
      <c r="O25" s="15"/>
      <c r="Q25" s="1" t="b">
        <v>1</v>
      </c>
      <c r="R25" s="1" t="b">
        <v>1</v>
      </c>
    </row>
    <row r="26" spans="1:18" ht="14" hidden="1" x14ac:dyDescent="0.15">
      <c r="A26" s="4">
        <v>38</v>
      </c>
      <c r="B26" s="6"/>
      <c r="C26" s="33"/>
      <c r="D26" s="121">
        <v>5720</v>
      </c>
      <c r="E26" s="121">
        <v>4579</v>
      </c>
      <c r="F26" s="121">
        <v>3238</v>
      </c>
      <c r="G26" s="121">
        <v>2805</v>
      </c>
      <c r="H26" s="121">
        <v>2327</v>
      </c>
      <c r="J26" s="15" t="b">
        <v>1</v>
      </c>
      <c r="K26" s="15" t="b">
        <v>1</v>
      </c>
      <c r="L26" s="15" t="b">
        <v>1</v>
      </c>
      <c r="M26" s="15"/>
      <c r="N26" s="15"/>
      <c r="O26" s="15"/>
      <c r="Q26" s="1" t="b">
        <v>1</v>
      </c>
      <c r="R26" s="1" t="b">
        <v>1</v>
      </c>
    </row>
    <row r="27" spans="1:18" ht="14" hidden="1" x14ac:dyDescent="0.15">
      <c r="A27" s="4">
        <v>39</v>
      </c>
      <c r="B27" s="6"/>
      <c r="C27" s="33"/>
      <c r="D27" s="121">
        <v>5826</v>
      </c>
      <c r="E27" s="121">
        <v>4674</v>
      </c>
      <c r="F27" s="121">
        <v>3290</v>
      </c>
      <c r="G27" s="121">
        <v>2857</v>
      </c>
      <c r="H27" s="121">
        <v>2374</v>
      </c>
      <c r="J27" s="15" t="b">
        <v>1</v>
      </c>
      <c r="K27" s="15" t="b">
        <v>1</v>
      </c>
      <c r="L27" s="15" t="b">
        <v>1</v>
      </c>
      <c r="M27" s="15"/>
      <c r="N27" s="15"/>
      <c r="O27" s="15"/>
      <c r="Q27" s="1" t="b">
        <v>1</v>
      </c>
      <c r="R27" s="1" t="b">
        <v>1</v>
      </c>
    </row>
    <row r="28" spans="1:18" ht="14" hidden="1" x14ac:dyDescent="0.15">
      <c r="A28" s="4">
        <v>40</v>
      </c>
      <c r="B28" s="6"/>
      <c r="C28" s="33"/>
      <c r="D28" s="121">
        <v>5933</v>
      </c>
      <c r="E28" s="121">
        <v>4773</v>
      </c>
      <c r="F28" s="121">
        <v>3345</v>
      </c>
      <c r="G28" s="121">
        <v>2909</v>
      </c>
      <c r="H28" s="121">
        <v>2416</v>
      </c>
      <c r="J28" s="15" t="b">
        <v>1</v>
      </c>
      <c r="K28" s="15" t="b">
        <v>1</v>
      </c>
      <c r="L28" s="15" t="b">
        <v>1</v>
      </c>
      <c r="M28" s="15"/>
      <c r="N28" s="15"/>
      <c r="O28" s="15"/>
      <c r="Q28" s="1" t="b">
        <v>1</v>
      </c>
      <c r="R28" s="1" t="b">
        <v>1</v>
      </c>
    </row>
    <row r="29" spans="1:18" ht="14" hidden="1" x14ac:dyDescent="0.15">
      <c r="A29" s="4">
        <v>41</v>
      </c>
      <c r="B29" s="6"/>
      <c r="C29" s="33"/>
      <c r="D29" s="121">
        <v>6035</v>
      </c>
      <c r="E29" s="121">
        <v>4866</v>
      </c>
      <c r="F29" s="121">
        <v>3399</v>
      </c>
      <c r="G29" s="121">
        <v>2963</v>
      </c>
      <c r="H29" s="121">
        <v>2465</v>
      </c>
      <c r="J29" s="15" t="b">
        <v>1</v>
      </c>
      <c r="K29" s="15" t="b">
        <v>1</v>
      </c>
      <c r="L29" s="15" t="b">
        <v>1</v>
      </c>
      <c r="M29" s="15"/>
      <c r="N29" s="15"/>
      <c r="O29" s="15"/>
      <c r="Q29" s="1" t="b">
        <v>1</v>
      </c>
      <c r="R29" s="1" t="b">
        <v>1</v>
      </c>
    </row>
    <row r="30" spans="1:18" ht="14" hidden="1" x14ac:dyDescent="0.15">
      <c r="A30" s="4">
        <v>42</v>
      </c>
      <c r="B30" s="6"/>
      <c r="C30" s="33"/>
      <c r="D30" s="121">
        <v>6141</v>
      </c>
      <c r="E30" s="121">
        <v>4968</v>
      </c>
      <c r="F30" s="121">
        <v>3454</v>
      </c>
      <c r="G30" s="121">
        <v>3015</v>
      </c>
      <c r="H30" s="121">
        <v>2506</v>
      </c>
      <c r="J30" s="15" t="b">
        <v>1</v>
      </c>
      <c r="K30" s="15" t="b">
        <v>1</v>
      </c>
      <c r="L30" s="15" t="b">
        <v>1</v>
      </c>
      <c r="M30" s="15"/>
      <c r="N30" s="15"/>
      <c r="O30" s="15"/>
      <c r="Q30" s="1" t="b">
        <v>1</v>
      </c>
      <c r="R30" s="1" t="b">
        <v>1</v>
      </c>
    </row>
    <row r="31" spans="1:18" ht="14" hidden="1" x14ac:dyDescent="0.15">
      <c r="A31" s="4">
        <v>43</v>
      </c>
      <c r="B31" s="6"/>
      <c r="C31" s="33"/>
      <c r="D31" s="121">
        <v>6356</v>
      </c>
      <c r="E31" s="121">
        <v>5161</v>
      </c>
      <c r="F31" s="121">
        <v>3584</v>
      </c>
      <c r="G31" s="121">
        <v>3127</v>
      </c>
      <c r="H31" s="121">
        <v>2603</v>
      </c>
      <c r="J31" s="15" t="b">
        <v>1</v>
      </c>
      <c r="K31" s="15" t="b">
        <v>1</v>
      </c>
      <c r="L31" s="15" t="b">
        <v>1</v>
      </c>
      <c r="M31" s="15"/>
      <c r="N31" s="15"/>
      <c r="O31" s="15"/>
      <c r="Q31" s="1" t="b">
        <v>1</v>
      </c>
      <c r="R31" s="1" t="b">
        <v>1</v>
      </c>
    </row>
    <row r="32" spans="1:18" ht="14" hidden="1" x14ac:dyDescent="0.15">
      <c r="A32" s="4">
        <v>44</v>
      </c>
      <c r="B32" s="6"/>
      <c r="C32" s="33"/>
      <c r="D32" s="121">
        <v>6569</v>
      </c>
      <c r="E32" s="121">
        <v>5355</v>
      </c>
      <c r="F32" s="121">
        <v>3715</v>
      </c>
      <c r="G32" s="121">
        <v>3245</v>
      </c>
      <c r="H32" s="121">
        <v>2693</v>
      </c>
      <c r="J32" s="15" t="b">
        <v>1</v>
      </c>
      <c r="K32" s="15" t="b">
        <v>1</v>
      </c>
      <c r="L32" s="15" t="b">
        <v>1</v>
      </c>
      <c r="M32" s="15"/>
      <c r="N32" s="15"/>
      <c r="O32" s="15"/>
      <c r="Q32" s="1" t="b">
        <v>1</v>
      </c>
      <c r="R32" s="1" t="b">
        <v>1</v>
      </c>
    </row>
    <row r="33" spans="1:18" ht="14" hidden="1" x14ac:dyDescent="0.15">
      <c r="A33" s="4">
        <v>45</v>
      </c>
      <c r="B33" s="6"/>
      <c r="C33" s="33"/>
      <c r="D33" s="121">
        <v>6784</v>
      </c>
      <c r="E33" s="121">
        <v>5549</v>
      </c>
      <c r="F33" s="121">
        <v>3846</v>
      </c>
      <c r="G33" s="121">
        <v>3359</v>
      </c>
      <c r="H33" s="121">
        <v>2789</v>
      </c>
      <c r="J33" s="15" t="b">
        <v>1</v>
      </c>
      <c r="K33" s="15" t="b">
        <v>1</v>
      </c>
      <c r="L33" s="15" t="b">
        <v>1</v>
      </c>
      <c r="M33" s="15"/>
      <c r="N33" s="15"/>
      <c r="O33" s="15"/>
      <c r="Q33" s="1" t="b">
        <v>1</v>
      </c>
      <c r="R33" s="1" t="b">
        <v>1</v>
      </c>
    </row>
    <row r="34" spans="1:18" ht="14" hidden="1" x14ac:dyDescent="0.15">
      <c r="A34" s="4">
        <v>46</v>
      </c>
      <c r="B34" s="6"/>
      <c r="C34" s="33"/>
      <c r="D34" s="121">
        <v>6999</v>
      </c>
      <c r="E34" s="121">
        <v>5748</v>
      </c>
      <c r="F34" s="121">
        <v>3974</v>
      </c>
      <c r="G34" s="121">
        <v>3470</v>
      </c>
      <c r="H34" s="121">
        <v>2884</v>
      </c>
      <c r="J34" s="15" t="b">
        <v>1</v>
      </c>
      <c r="K34" s="15" t="b">
        <v>1</v>
      </c>
      <c r="L34" s="15" t="b">
        <v>1</v>
      </c>
      <c r="M34" s="15"/>
      <c r="N34" s="15"/>
      <c r="O34" s="15"/>
      <c r="Q34" s="1" t="b">
        <v>1</v>
      </c>
      <c r="R34" s="1" t="b">
        <v>1</v>
      </c>
    </row>
    <row r="35" spans="1:18" ht="14" hidden="1" x14ac:dyDescent="0.15">
      <c r="A35" s="4">
        <v>47</v>
      </c>
      <c r="B35" s="6"/>
      <c r="C35" s="33"/>
      <c r="D35" s="121">
        <v>7212</v>
      </c>
      <c r="E35" s="121">
        <v>5944</v>
      </c>
      <c r="F35" s="121">
        <v>4106</v>
      </c>
      <c r="G35" s="121">
        <v>3584</v>
      </c>
      <c r="H35" s="121">
        <v>2974</v>
      </c>
      <c r="J35" s="15" t="b">
        <v>1</v>
      </c>
      <c r="K35" s="15" t="b">
        <v>1</v>
      </c>
      <c r="L35" s="15" t="b">
        <v>1</v>
      </c>
      <c r="M35" s="15"/>
      <c r="N35" s="15"/>
      <c r="O35" s="15"/>
      <c r="Q35" s="1" t="b">
        <v>1</v>
      </c>
      <c r="R35" s="1" t="b">
        <v>1</v>
      </c>
    </row>
    <row r="36" spans="1:18" ht="14" hidden="1" x14ac:dyDescent="0.15">
      <c r="A36" s="4">
        <v>48</v>
      </c>
      <c r="B36" s="6"/>
      <c r="C36" s="33"/>
      <c r="D36" s="121">
        <v>7418</v>
      </c>
      <c r="E36" s="121">
        <v>6048</v>
      </c>
      <c r="F36" s="121">
        <v>4222</v>
      </c>
      <c r="G36" s="121">
        <v>3686</v>
      </c>
      <c r="H36" s="121">
        <v>3027</v>
      </c>
      <c r="J36" s="15" t="b">
        <v>1</v>
      </c>
      <c r="K36" s="15" t="b">
        <v>1</v>
      </c>
      <c r="L36" s="15" t="b">
        <v>1</v>
      </c>
      <c r="M36" s="15"/>
      <c r="N36" s="15"/>
      <c r="O36" s="15"/>
      <c r="Q36" s="1" t="b">
        <v>1</v>
      </c>
      <c r="R36" s="1" t="b">
        <v>1</v>
      </c>
    </row>
    <row r="37" spans="1:18" ht="14" hidden="1" x14ac:dyDescent="0.15">
      <c r="A37" s="4">
        <v>49</v>
      </c>
      <c r="B37" s="6"/>
      <c r="C37" s="33"/>
      <c r="D37" s="121">
        <v>7624</v>
      </c>
      <c r="E37" s="121">
        <v>6156</v>
      </c>
      <c r="F37" s="121">
        <v>4339</v>
      </c>
      <c r="G37" s="121">
        <v>3787</v>
      </c>
      <c r="H37" s="121">
        <v>3081</v>
      </c>
      <c r="J37" s="15" t="b">
        <v>1</v>
      </c>
      <c r="K37" s="15" t="b">
        <v>1</v>
      </c>
      <c r="L37" s="15" t="b">
        <v>1</v>
      </c>
      <c r="M37" s="15"/>
      <c r="N37" s="15"/>
      <c r="O37" s="15"/>
      <c r="Q37" s="1" t="b">
        <v>1</v>
      </c>
      <c r="R37" s="1" t="b">
        <v>1</v>
      </c>
    </row>
    <row r="38" spans="1:18" ht="14" hidden="1" x14ac:dyDescent="0.15">
      <c r="A38" s="4">
        <v>50</v>
      </c>
      <c r="B38" s="6"/>
      <c r="C38" s="33"/>
      <c r="D38" s="121">
        <v>7832</v>
      </c>
      <c r="E38" s="121">
        <v>6265</v>
      </c>
      <c r="F38" s="121">
        <v>4457</v>
      </c>
      <c r="G38" s="121">
        <v>3891</v>
      </c>
      <c r="H38" s="121">
        <v>3136</v>
      </c>
      <c r="J38" s="15" t="b">
        <v>1</v>
      </c>
      <c r="K38" s="15" t="b">
        <v>1</v>
      </c>
      <c r="L38" s="15" t="b">
        <v>1</v>
      </c>
      <c r="M38" s="15"/>
      <c r="N38" s="15"/>
      <c r="O38" s="15"/>
      <c r="Q38" s="1" t="b">
        <v>1</v>
      </c>
      <c r="R38" s="1" t="b">
        <v>1</v>
      </c>
    </row>
    <row r="39" spans="1:18" ht="14" hidden="1" x14ac:dyDescent="0.15">
      <c r="A39" s="4">
        <v>51</v>
      </c>
      <c r="B39" s="6"/>
      <c r="C39" s="33"/>
      <c r="D39" s="121">
        <v>8041</v>
      </c>
      <c r="E39" s="121">
        <v>6371</v>
      </c>
      <c r="F39" s="121">
        <v>4574</v>
      </c>
      <c r="G39" s="121">
        <v>3992</v>
      </c>
      <c r="H39" s="121">
        <v>3190</v>
      </c>
      <c r="J39" s="15" t="b">
        <v>1</v>
      </c>
      <c r="K39" s="15" t="b">
        <v>1</v>
      </c>
      <c r="L39" s="15" t="b">
        <v>1</v>
      </c>
      <c r="M39" s="15"/>
      <c r="N39" s="15"/>
      <c r="O39" s="15"/>
      <c r="Q39" s="1" t="b">
        <v>1</v>
      </c>
      <c r="R39" s="1" t="b">
        <v>1</v>
      </c>
    </row>
    <row r="40" spans="1:18" ht="14" hidden="1" x14ac:dyDescent="0.15">
      <c r="A40" s="4">
        <v>52</v>
      </c>
      <c r="B40" s="6"/>
      <c r="C40" s="33"/>
      <c r="D40" s="121">
        <v>8248</v>
      </c>
      <c r="E40" s="121">
        <v>6479</v>
      </c>
      <c r="F40" s="121">
        <v>4691</v>
      </c>
      <c r="G40" s="121">
        <v>4093</v>
      </c>
      <c r="H40" s="121">
        <v>3245</v>
      </c>
      <c r="J40" s="15" t="b">
        <v>1</v>
      </c>
      <c r="K40" s="15" t="b">
        <v>1</v>
      </c>
      <c r="L40" s="15" t="b">
        <v>1</v>
      </c>
      <c r="M40" s="15"/>
      <c r="N40" s="15"/>
      <c r="O40" s="15"/>
      <c r="Q40" s="1" t="b">
        <v>1</v>
      </c>
      <c r="R40" s="1" t="b">
        <v>1</v>
      </c>
    </row>
    <row r="41" spans="1:18" ht="14" hidden="1" x14ac:dyDescent="0.15">
      <c r="A41" s="4">
        <v>53</v>
      </c>
      <c r="B41" s="6"/>
      <c r="C41" s="33"/>
      <c r="D41" s="121">
        <v>8537</v>
      </c>
      <c r="E41" s="121">
        <v>6730</v>
      </c>
      <c r="F41" s="121">
        <v>4864</v>
      </c>
      <c r="G41" s="121">
        <v>4245</v>
      </c>
      <c r="H41" s="121">
        <v>3360</v>
      </c>
      <c r="J41" s="15" t="b">
        <v>1</v>
      </c>
      <c r="K41" s="15" t="b">
        <v>1</v>
      </c>
      <c r="L41" s="15" t="b">
        <v>1</v>
      </c>
      <c r="M41" s="15"/>
      <c r="N41" s="15"/>
      <c r="O41" s="15"/>
      <c r="Q41" s="1" t="b">
        <v>1</v>
      </c>
      <c r="R41" s="1" t="b">
        <v>1</v>
      </c>
    </row>
    <row r="42" spans="1:18" ht="14" hidden="1" x14ac:dyDescent="0.15">
      <c r="A42" s="4">
        <v>54</v>
      </c>
      <c r="B42" s="6"/>
      <c r="C42" s="33"/>
      <c r="D42" s="121">
        <v>8824</v>
      </c>
      <c r="E42" s="121">
        <v>6980</v>
      </c>
      <c r="F42" s="121">
        <v>5035</v>
      </c>
      <c r="G42" s="121">
        <v>4394</v>
      </c>
      <c r="H42" s="121">
        <v>3476</v>
      </c>
      <c r="J42" s="15" t="b">
        <v>1</v>
      </c>
      <c r="K42" s="15" t="b">
        <v>1</v>
      </c>
      <c r="L42" s="15" t="b">
        <v>1</v>
      </c>
      <c r="M42" s="15"/>
      <c r="N42" s="15"/>
      <c r="O42" s="15"/>
      <c r="Q42" s="1" t="b">
        <v>1</v>
      </c>
      <c r="R42" s="1" t="b">
        <v>1</v>
      </c>
    </row>
    <row r="43" spans="1:18" ht="14" hidden="1" x14ac:dyDescent="0.15">
      <c r="A43" s="4">
        <v>55</v>
      </c>
      <c r="B43" s="6"/>
      <c r="C43" s="33"/>
      <c r="D43" s="121">
        <v>9112</v>
      </c>
      <c r="E43" s="121">
        <v>7235</v>
      </c>
      <c r="F43" s="121">
        <v>5209</v>
      </c>
      <c r="G43" s="121">
        <v>4548</v>
      </c>
      <c r="H43" s="121">
        <v>3593</v>
      </c>
      <c r="J43" s="15" t="b">
        <v>1</v>
      </c>
      <c r="K43" s="15" t="b">
        <v>1</v>
      </c>
      <c r="L43" s="15" t="b">
        <v>1</v>
      </c>
      <c r="M43" s="15"/>
      <c r="N43" s="15"/>
      <c r="O43" s="15"/>
      <c r="Q43" s="1" t="b">
        <v>1</v>
      </c>
      <c r="R43" s="1" t="b">
        <v>1</v>
      </c>
    </row>
    <row r="44" spans="1:18" ht="14" hidden="1" x14ac:dyDescent="0.15">
      <c r="A44" s="4">
        <v>56</v>
      </c>
      <c r="B44" s="6"/>
      <c r="C44" s="33"/>
      <c r="D44" s="121">
        <v>9405</v>
      </c>
      <c r="E44" s="121">
        <v>7485</v>
      </c>
      <c r="F44" s="121">
        <v>5382</v>
      </c>
      <c r="G44" s="121">
        <v>4698</v>
      </c>
      <c r="H44" s="121">
        <v>3712</v>
      </c>
      <c r="J44" s="15" t="b">
        <v>1</v>
      </c>
      <c r="K44" s="15" t="b">
        <v>1</v>
      </c>
      <c r="L44" s="15" t="b">
        <v>1</v>
      </c>
      <c r="M44" s="15"/>
      <c r="N44" s="15"/>
      <c r="O44" s="15"/>
      <c r="Q44" s="1" t="b">
        <v>1</v>
      </c>
      <c r="R44" s="1" t="b">
        <v>1</v>
      </c>
    </row>
    <row r="45" spans="1:18" ht="14" hidden="1" x14ac:dyDescent="0.15">
      <c r="A45" s="4">
        <v>57</v>
      </c>
      <c r="B45" s="6"/>
      <c r="C45" s="33"/>
      <c r="D45" s="121">
        <v>9691</v>
      </c>
      <c r="E45" s="121">
        <v>7732</v>
      </c>
      <c r="F45" s="121">
        <v>5552</v>
      </c>
      <c r="G45" s="121">
        <v>4848</v>
      </c>
      <c r="H45" s="121">
        <v>3831</v>
      </c>
      <c r="J45" s="15" t="b">
        <v>1</v>
      </c>
      <c r="K45" s="15" t="b">
        <v>1</v>
      </c>
      <c r="L45" s="15" t="b">
        <v>1</v>
      </c>
      <c r="M45" s="15"/>
      <c r="N45" s="15"/>
      <c r="O45" s="15"/>
      <c r="Q45" s="1" t="b">
        <v>1</v>
      </c>
      <c r="R45" s="1" t="b">
        <v>1</v>
      </c>
    </row>
    <row r="46" spans="1:18" ht="14" hidden="1" x14ac:dyDescent="0.15">
      <c r="A46" s="4">
        <v>58</v>
      </c>
      <c r="B46" s="6"/>
      <c r="C46" s="33"/>
      <c r="D46" s="121">
        <v>10203</v>
      </c>
      <c r="E46" s="121">
        <v>8252</v>
      </c>
      <c r="F46" s="121">
        <v>5915</v>
      </c>
      <c r="G46" s="121">
        <v>5176</v>
      </c>
      <c r="H46" s="121">
        <v>4110</v>
      </c>
      <c r="J46" s="15" t="b">
        <v>1</v>
      </c>
      <c r="K46" s="15" t="b">
        <v>1</v>
      </c>
      <c r="L46" s="15" t="b">
        <v>1</v>
      </c>
      <c r="M46" s="15"/>
      <c r="N46" s="15"/>
      <c r="O46" s="15"/>
      <c r="Q46" s="1" t="b">
        <v>1</v>
      </c>
      <c r="R46" s="1" t="b">
        <v>1</v>
      </c>
    </row>
    <row r="47" spans="1:18" ht="14" hidden="1" x14ac:dyDescent="0.15">
      <c r="A47" s="4">
        <v>59</v>
      </c>
      <c r="B47" s="6"/>
      <c r="C47" s="33"/>
      <c r="D47" s="121">
        <v>10718</v>
      </c>
      <c r="E47" s="121">
        <v>8776</v>
      </c>
      <c r="F47" s="121">
        <v>6276</v>
      </c>
      <c r="G47" s="121">
        <v>5508</v>
      </c>
      <c r="H47" s="121">
        <v>4392</v>
      </c>
      <c r="J47" s="15" t="b">
        <v>1</v>
      </c>
      <c r="K47" s="15" t="b">
        <v>1</v>
      </c>
      <c r="L47" s="15" t="b">
        <v>1</v>
      </c>
      <c r="M47" s="15"/>
      <c r="N47" s="15"/>
      <c r="O47" s="15"/>
      <c r="Q47" s="1" t="b">
        <v>1</v>
      </c>
      <c r="R47" s="1" t="b">
        <v>1</v>
      </c>
    </row>
    <row r="48" spans="1:18" ht="14" hidden="1" x14ac:dyDescent="0.15">
      <c r="A48" s="4">
        <v>60</v>
      </c>
      <c r="B48" s="6"/>
      <c r="C48" s="33"/>
      <c r="D48" s="121">
        <v>11234</v>
      </c>
      <c r="E48" s="121">
        <v>9296</v>
      </c>
      <c r="F48" s="121">
        <v>6639</v>
      </c>
      <c r="G48" s="121">
        <v>5836</v>
      </c>
      <c r="H48" s="121">
        <v>4675</v>
      </c>
      <c r="J48" s="15" t="b">
        <v>1</v>
      </c>
      <c r="K48" s="15" t="b">
        <v>1</v>
      </c>
      <c r="L48" s="15" t="b">
        <v>1</v>
      </c>
      <c r="M48" s="15"/>
      <c r="N48" s="15"/>
      <c r="O48" s="15"/>
      <c r="Q48" s="1" t="b">
        <v>1</v>
      </c>
      <c r="R48" s="1" t="b">
        <v>1</v>
      </c>
    </row>
    <row r="49" spans="1:18" ht="14" hidden="1" x14ac:dyDescent="0.15">
      <c r="A49" s="4">
        <v>61</v>
      </c>
      <c r="B49" s="6"/>
      <c r="C49" s="33"/>
      <c r="D49" s="121">
        <v>11851</v>
      </c>
      <c r="E49" s="121">
        <v>9840</v>
      </c>
      <c r="F49" s="121">
        <v>7017</v>
      </c>
      <c r="G49" s="121">
        <v>6182</v>
      </c>
      <c r="H49" s="121">
        <v>4964</v>
      </c>
      <c r="J49" s="15" t="b">
        <v>1</v>
      </c>
      <c r="K49" s="15" t="b">
        <v>1</v>
      </c>
      <c r="L49" s="15" t="b">
        <v>1</v>
      </c>
      <c r="M49" s="15"/>
      <c r="N49" s="15"/>
      <c r="O49" s="15"/>
      <c r="Q49" s="1" t="b">
        <v>1</v>
      </c>
      <c r="R49" s="1" t="b">
        <v>1</v>
      </c>
    </row>
    <row r="50" spans="1:18" ht="14" hidden="1" x14ac:dyDescent="0.15">
      <c r="A50" s="4">
        <v>62</v>
      </c>
      <c r="B50" s="6"/>
      <c r="C50" s="33"/>
      <c r="D50" s="121">
        <v>12525</v>
      </c>
      <c r="E50" s="121">
        <v>10390</v>
      </c>
      <c r="F50" s="121">
        <v>7397</v>
      </c>
      <c r="G50" s="121">
        <v>6544</v>
      </c>
      <c r="H50" s="121">
        <v>5255</v>
      </c>
      <c r="J50" s="15" t="b">
        <v>1</v>
      </c>
      <c r="K50" s="15" t="b">
        <v>1</v>
      </c>
      <c r="L50" s="15" t="b">
        <v>1</v>
      </c>
      <c r="M50" s="15"/>
      <c r="N50" s="15"/>
      <c r="O50" s="15"/>
      <c r="Q50" s="1" t="b">
        <v>1</v>
      </c>
      <c r="R50" s="1" t="b">
        <v>1</v>
      </c>
    </row>
    <row r="51" spans="1:18" ht="14" hidden="1" x14ac:dyDescent="0.15">
      <c r="A51" s="4">
        <v>63</v>
      </c>
      <c r="B51" s="6"/>
      <c r="C51" s="33"/>
      <c r="D51" s="121">
        <v>13202</v>
      </c>
      <c r="E51" s="121">
        <v>10978</v>
      </c>
      <c r="F51" s="121">
        <v>7793</v>
      </c>
      <c r="G51" s="121">
        <v>6899</v>
      </c>
      <c r="H51" s="121">
        <v>5549</v>
      </c>
      <c r="J51" s="15" t="b">
        <v>1</v>
      </c>
      <c r="K51" s="15" t="b">
        <v>1</v>
      </c>
      <c r="L51" s="15" t="b">
        <v>1</v>
      </c>
      <c r="M51" s="15"/>
      <c r="N51" s="15"/>
      <c r="O51" s="15"/>
      <c r="Q51" s="1" t="b">
        <v>1</v>
      </c>
      <c r="R51" s="1" t="b">
        <v>1</v>
      </c>
    </row>
    <row r="52" spans="1:18" ht="14" hidden="1" x14ac:dyDescent="0.15">
      <c r="A52" s="4">
        <v>64</v>
      </c>
      <c r="B52" s="6"/>
      <c r="C52" s="33"/>
      <c r="D52" s="121">
        <v>13917</v>
      </c>
      <c r="E52" s="121">
        <v>11611</v>
      </c>
      <c r="F52" s="121">
        <v>8210</v>
      </c>
      <c r="G52" s="121">
        <v>7264</v>
      </c>
      <c r="H52" s="121">
        <v>5841</v>
      </c>
      <c r="J52" s="15" t="b">
        <v>1</v>
      </c>
      <c r="K52" s="15" t="b">
        <v>1</v>
      </c>
      <c r="L52" s="15" t="b">
        <v>1</v>
      </c>
      <c r="M52" s="15"/>
      <c r="N52" s="15"/>
      <c r="O52" s="15"/>
      <c r="Q52" s="1" t="b">
        <v>1</v>
      </c>
      <c r="R52" s="1" t="b">
        <v>1</v>
      </c>
    </row>
    <row r="53" spans="1:18" ht="14" hidden="1" x14ac:dyDescent="0.15">
      <c r="A53" s="4">
        <v>65</v>
      </c>
      <c r="B53" s="6"/>
      <c r="C53" s="33"/>
      <c r="D53" s="121">
        <v>14662</v>
      </c>
      <c r="E53" s="121">
        <v>12260</v>
      </c>
      <c r="F53" s="121">
        <v>8757</v>
      </c>
      <c r="G53" s="121">
        <v>7646</v>
      </c>
      <c r="H53" s="121">
        <v>6138</v>
      </c>
      <c r="J53" s="15" t="b">
        <v>1</v>
      </c>
      <c r="K53" s="15" t="b">
        <v>1</v>
      </c>
      <c r="L53" s="15" t="b">
        <v>1</v>
      </c>
      <c r="M53" s="15"/>
      <c r="N53" s="15"/>
      <c r="O53" s="15"/>
      <c r="Q53" s="1" t="b">
        <v>1</v>
      </c>
      <c r="R53" s="1" t="b">
        <v>1</v>
      </c>
    </row>
    <row r="54" spans="1:18" ht="14" hidden="1" x14ac:dyDescent="0.15">
      <c r="A54" s="4">
        <v>66</v>
      </c>
      <c r="B54" s="6"/>
      <c r="C54" s="33"/>
      <c r="D54" s="121">
        <v>15603</v>
      </c>
      <c r="E54" s="121">
        <v>13007</v>
      </c>
      <c r="F54" s="121">
        <v>9380</v>
      </c>
      <c r="G54" s="121">
        <v>8182</v>
      </c>
      <c r="H54" s="121">
        <v>6506</v>
      </c>
      <c r="J54" s="15" t="b">
        <v>1</v>
      </c>
      <c r="K54" s="15" t="b">
        <v>1</v>
      </c>
      <c r="L54" s="15" t="b">
        <v>1</v>
      </c>
      <c r="M54" s="15"/>
      <c r="N54" s="15"/>
      <c r="O54" s="15"/>
      <c r="Q54" s="1" t="b">
        <v>1</v>
      </c>
      <c r="R54" s="1" t="b">
        <v>1</v>
      </c>
    </row>
    <row r="55" spans="1:18" ht="14" hidden="1" x14ac:dyDescent="0.15">
      <c r="A55" s="4">
        <v>67</v>
      </c>
      <c r="B55" s="6"/>
      <c r="C55" s="33"/>
      <c r="D55" s="121">
        <v>16847</v>
      </c>
      <c r="E55" s="121">
        <v>14048</v>
      </c>
      <c r="F55" s="121">
        <v>10133</v>
      </c>
      <c r="G55" s="121">
        <v>8814</v>
      </c>
      <c r="H55" s="121">
        <v>7030</v>
      </c>
      <c r="J55" s="15" t="b">
        <v>1</v>
      </c>
      <c r="K55" s="15" t="b">
        <v>1</v>
      </c>
      <c r="L55" s="15" t="b">
        <v>1</v>
      </c>
      <c r="M55" s="15"/>
      <c r="N55" s="15"/>
      <c r="O55" s="15"/>
      <c r="Q55" s="1" t="b">
        <v>1</v>
      </c>
      <c r="R55" s="1" t="b">
        <v>1</v>
      </c>
    </row>
    <row r="56" spans="1:18" ht="14" hidden="1" x14ac:dyDescent="0.15">
      <c r="A56" s="4">
        <v>68</v>
      </c>
      <c r="B56" s="6"/>
      <c r="C56" s="33"/>
      <c r="D56" s="121">
        <v>18270</v>
      </c>
      <c r="E56" s="121">
        <v>15231</v>
      </c>
      <c r="F56" s="121">
        <v>10991</v>
      </c>
      <c r="G56" s="121">
        <v>9561</v>
      </c>
      <c r="H56" s="121">
        <v>7625</v>
      </c>
      <c r="J56" s="15" t="b">
        <v>1</v>
      </c>
      <c r="K56" s="15" t="b">
        <v>1</v>
      </c>
      <c r="L56" s="15" t="b">
        <v>1</v>
      </c>
      <c r="M56" s="15"/>
      <c r="N56" s="15"/>
      <c r="O56" s="15"/>
      <c r="Q56" s="1" t="b">
        <v>1</v>
      </c>
      <c r="R56" s="1" t="b">
        <v>1</v>
      </c>
    </row>
    <row r="57" spans="1:18" ht="14" hidden="1" x14ac:dyDescent="0.15">
      <c r="A57" s="4">
        <v>69</v>
      </c>
      <c r="B57" s="6"/>
      <c r="C57" s="33"/>
      <c r="D57" s="121">
        <v>19953</v>
      </c>
      <c r="E57" s="121">
        <v>16632</v>
      </c>
      <c r="F57" s="121">
        <v>12001</v>
      </c>
      <c r="G57" s="121">
        <v>10440</v>
      </c>
      <c r="H57" s="121">
        <v>8329</v>
      </c>
      <c r="J57" s="15" t="b">
        <v>1</v>
      </c>
      <c r="K57" s="15" t="b">
        <v>1</v>
      </c>
      <c r="L57" s="15" t="b">
        <v>1</v>
      </c>
      <c r="M57" s="15"/>
      <c r="N57" s="15"/>
      <c r="O57" s="15"/>
      <c r="Q57" s="1" t="b">
        <v>1</v>
      </c>
      <c r="R57" s="1" t="b">
        <v>1</v>
      </c>
    </row>
    <row r="58" spans="1:18" ht="14" hidden="1" x14ac:dyDescent="0.15">
      <c r="A58" s="4">
        <v>70</v>
      </c>
      <c r="B58" s="6"/>
      <c r="C58" s="33"/>
      <c r="D58" s="121">
        <v>21867</v>
      </c>
      <c r="E58" s="121">
        <v>18502</v>
      </c>
      <c r="F58" s="121">
        <v>13084</v>
      </c>
      <c r="G58" s="121">
        <v>11503</v>
      </c>
      <c r="H58" s="121">
        <v>9155</v>
      </c>
      <c r="J58" s="15" t="b">
        <v>1</v>
      </c>
      <c r="K58" s="15" t="b">
        <v>1</v>
      </c>
      <c r="L58" s="15" t="b">
        <v>1</v>
      </c>
      <c r="M58" s="15"/>
      <c r="N58" s="15"/>
      <c r="O58" s="15"/>
      <c r="Q58" s="1" t="b">
        <v>1</v>
      </c>
      <c r="R58" s="1" t="b">
        <v>1</v>
      </c>
    </row>
    <row r="59" spans="1:18" ht="14" hidden="1" x14ac:dyDescent="0.15">
      <c r="A59" s="4">
        <v>71</v>
      </c>
      <c r="B59" s="6"/>
      <c r="C59" s="33"/>
      <c r="D59" s="121">
        <v>24086</v>
      </c>
      <c r="E59" s="121">
        <v>20396</v>
      </c>
      <c r="F59" s="121">
        <v>14493</v>
      </c>
      <c r="G59" s="121">
        <v>12658</v>
      </c>
      <c r="H59" s="121">
        <v>10094</v>
      </c>
      <c r="J59" s="15" t="b">
        <v>1</v>
      </c>
      <c r="K59" s="15" t="b">
        <v>1</v>
      </c>
      <c r="L59" s="15" t="b">
        <v>1</v>
      </c>
      <c r="M59" s="15"/>
      <c r="N59" s="15"/>
      <c r="O59" s="15"/>
      <c r="Q59" s="1" t="b">
        <v>1</v>
      </c>
      <c r="R59" s="1" t="b">
        <v>1</v>
      </c>
    </row>
    <row r="60" spans="1:18" ht="14" hidden="1" x14ac:dyDescent="0.15">
      <c r="A60" s="4">
        <v>72</v>
      </c>
      <c r="B60" s="6"/>
      <c r="C60" s="33"/>
      <c r="D60" s="121">
        <v>26648</v>
      </c>
      <c r="E60" s="121">
        <v>22549</v>
      </c>
      <c r="F60" s="121">
        <v>16040</v>
      </c>
      <c r="G60" s="121">
        <v>14016</v>
      </c>
      <c r="H60" s="121">
        <v>11168</v>
      </c>
      <c r="J60" s="15" t="b">
        <v>1</v>
      </c>
      <c r="K60" s="15" t="b">
        <v>1</v>
      </c>
      <c r="L60" s="15" t="b">
        <v>1</v>
      </c>
      <c r="M60" s="15"/>
      <c r="N60" s="15"/>
      <c r="O60" s="15"/>
      <c r="Q60" s="1" t="b">
        <v>1</v>
      </c>
      <c r="R60" s="1" t="b">
        <v>1</v>
      </c>
    </row>
    <row r="61" spans="1:18" ht="14" hidden="1" x14ac:dyDescent="0.15">
      <c r="A61" s="4">
        <v>73</v>
      </c>
      <c r="B61" s="6"/>
      <c r="C61" s="33"/>
      <c r="D61" s="121">
        <v>29580</v>
      </c>
      <c r="E61" s="121">
        <v>25028</v>
      </c>
      <c r="F61" s="121">
        <v>17803</v>
      </c>
      <c r="G61" s="121">
        <v>15562</v>
      </c>
      <c r="H61" s="121">
        <v>12402</v>
      </c>
      <c r="J61" s="15" t="b">
        <v>1</v>
      </c>
      <c r="K61" s="15" t="b">
        <v>1</v>
      </c>
      <c r="L61" s="15" t="b">
        <v>1</v>
      </c>
      <c r="M61" s="15"/>
      <c r="N61" s="15"/>
      <c r="O61" s="15"/>
      <c r="Q61" s="1" t="b">
        <v>1</v>
      </c>
      <c r="R61" s="1" t="b">
        <v>1</v>
      </c>
    </row>
    <row r="62" spans="1:18" ht="14" hidden="1" x14ac:dyDescent="0.15">
      <c r="A62" s="4">
        <v>74</v>
      </c>
      <c r="B62" s="6"/>
      <c r="C62" s="33"/>
      <c r="D62" s="121">
        <v>32981</v>
      </c>
      <c r="E62" s="121">
        <v>27903</v>
      </c>
      <c r="F62" s="121">
        <v>19852</v>
      </c>
      <c r="G62" s="121">
        <v>17298</v>
      </c>
      <c r="H62" s="121">
        <v>13835</v>
      </c>
      <c r="J62" s="15" t="b">
        <v>1</v>
      </c>
      <c r="K62" s="15" t="b">
        <v>1</v>
      </c>
      <c r="L62" s="15" t="b">
        <v>1</v>
      </c>
      <c r="M62" s="15"/>
      <c r="N62" s="15"/>
      <c r="O62" s="15"/>
      <c r="Q62" s="1" t="b">
        <v>1</v>
      </c>
      <c r="R62" s="1" t="b">
        <v>1</v>
      </c>
    </row>
    <row r="63" spans="1:18" ht="14" hidden="1" x14ac:dyDescent="0.15">
      <c r="A63" s="4">
        <v>75</v>
      </c>
      <c r="B63" s="6"/>
      <c r="C63" s="33"/>
      <c r="D63" s="121">
        <v>36816</v>
      </c>
      <c r="E63" s="121">
        <v>32429</v>
      </c>
      <c r="F63" s="121">
        <v>22909</v>
      </c>
      <c r="G63" s="121">
        <v>19839</v>
      </c>
      <c r="H63" s="121">
        <v>15356</v>
      </c>
      <c r="J63" s="15" t="b">
        <v>1</v>
      </c>
      <c r="K63" s="15" t="b">
        <v>1</v>
      </c>
      <c r="L63" s="15" t="b">
        <v>1</v>
      </c>
      <c r="M63" s="15"/>
      <c r="N63" s="15"/>
      <c r="O63" s="15"/>
      <c r="Q63" s="1" t="b">
        <v>1</v>
      </c>
      <c r="R63" s="1" t="b">
        <v>1</v>
      </c>
    </row>
    <row r="64" spans="1:18" ht="14" hidden="1" x14ac:dyDescent="0.15">
      <c r="A64" s="4">
        <v>76</v>
      </c>
      <c r="B64" s="6"/>
      <c r="C64" s="33"/>
      <c r="D64" s="121">
        <v>43510</v>
      </c>
      <c r="E64" s="121">
        <v>38311</v>
      </c>
      <c r="F64" s="121">
        <v>26600</v>
      </c>
      <c r="G64" s="121">
        <v>22937</v>
      </c>
      <c r="H64" s="121">
        <v>17721</v>
      </c>
      <c r="J64" s="15" t="b">
        <v>1</v>
      </c>
      <c r="K64" s="15" t="b">
        <v>1</v>
      </c>
      <c r="L64" s="15" t="b">
        <v>1</v>
      </c>
      <c r="M64" s="15"/>
      <c r="N64" s="15"/>
      <c r="O64" s="15"/>
      <c r="Q64" s="1" t="b">
        <v>1</v>
      </c>
      <c r="R64" s="1" t="b">
        <v>1</v>
      </c>
    </row>
    <row r="65" spans="1:18" ht="14" hidden="1" x14ac:dyDescent="0.15">
      <c r="A65" s="4">
        <v>77</v>
      </c>
      <c r="B65" s="6"/>
      <c r="C65" s="33"/>
      <c r="D65" s="121">
        <v>50371</v>
      </c>
      <c r="E65" s="121">
        <v>44335</v>
      </c>
      <c r="F65" s="121">
        <v>31063</v>
      </c>
      <c r="G65" s="121">
        <v>26788</v>
      </c>
      <c r="H65" s="121">
        <v>20314</v>
      </c>
      <c r="J65" s="15" t="b">
        <v>1</v>
      </c>
      <c r="K65" s="15" t="b">
        <v>1</v>
      </c>
      <c r="L65" s="15" t="b">
        <v>1</v>
      </c>
      <c r="M65" s="15"/>
      <c r="N65" s="15"/>
      <c r="O65" s="15"/>
      <c r="Q65" s="1" t="b">
        <v>1</v>
      </c>
      <c r="R65" s="1" t="b">
        <v>1</v>
      </c>
    </row>
    <row r="66" spans="1:18" ht="14" hidden="1" x14ac:dyDescent="0.15">
      <c r="A66" s="4">
        <v>78</v>
      </c>
      <c r="B66" s="6"/>
      <c r="C66" s="33"/>
      <c r="D66" s="121">
        <v>58575</v>
      </c>
      <c r="E66" s="121">
        <v>50627</v>
      </c>
      <c r="F66" s="121">
        <v>35918</v>
      </c>
      <c r="G66" s="121">
        <v>30969</v>
      </c>
      <c r="H66" s="121">
        <v>23270</v>
      </c>
      <c r="J66" s="15" t="b">
        <v>1</v>
      </c>
      <c r="K66" s="15" t="b">
        <v>1</v>
      </c>
      <c r="L66" s="15" t="b">
        <v>1</v>
      </c>
      <c r="M66" s="15"/>
      <c r="N66" s="15"/>
      <c r="O66" s="15"/>
      <c r="Q66" s="1" t="b">
        <v>1</v>
      </c>
      <c r="R66" s="1" t="b">
        <v>1</v>
      </c>
    </row>
    <row r="67" spans="1:18" ht="14" hidden="1" x14ac:dyDescent="0.15">
      <c r="A67" s="4">
        <v>79</v>
      </c>
      <c r="B67" s="6"/>
      <c r="C67" s="33"/>
      <c r="D67" s="121">
        <v>66942</v>
      </c>
      <c r="E67" s="121">
        <v>57466</v>
      </c>
      <c r="F67" s="121">
        <v>41935</v>
      </c>
      <c r="G67" s="121">
        <v>36160</v>
      </c>
      <c r="H67" s="121">
        <v>26579</v>
      </c>
      <c r="J67" s="15" t="b">
        <v>1</v>
      </c>
      <c r="K67" s="15" t="b">
        <v>1</v>
      </c>
      <c r="L67" s="15" t="b">
        <v>1</v>
      </c>
      <c r="M67" s="15"/>
      <c r="N67" s="15"/>
      <c r="O67" s="15"/>
      <c r="Q67" s="1" t="b">
        <v>1</v>
      </c>
      <c r="R67" s="1" t="b">
        <v>1</v>
      </c>
    </row>
    <row r="68" spans="1:18" ht="14" hidden="1" x14ac:dyDescent="0.15">
      <c r="A68" s="4">
        <v>80</v>
      </c>
      <c r="B68" s="6"/>
      <c r="C68" s="33"/>
      <c r="D68" s="121">
        <v>76311</v>
      </c>
      <c r="E68" s="121">
        <v>65678</v>
      </c>
      <c r="F68" s="121">
        <v>48340</v>
      </c>
      <c r="G68" s="121">
        <v>41688</v>
      </c>
      <c r="H68" s="121">
        <v>30004</v>
      </c>
      <c r="J68" s="15" t="b">
        <v>1</v>
      </c>
      <c r="K68" s="15" t="b">
        <v>1</v>
      </c>
      <c r="L68" s="15" t="b">
        <v>1</v>
      </c>
      <c r="M68" s="15"/>
      <c r="N68" s="15"/>
      <c r="O68" s="15"/>
      <c r="Q68" s="1" t="b">
        <v>1</v>
      </c>
      <c r="R68" s="1" t="b">
        <v>1</v>
      </c>
    </row>
    <row r="69" spans="1:18" ht="14" hidden="1" x14ac:dyDescent="0.15">
      <c r="A69" s="4">
        <v>1</v>
      </c>
      <c r="B69" s="6" t="s">
        <v>5</v>
      </c>
      <c r="C69" s="33"/>
      <c r="D69" s="43">
        <v>1431</v>
      </c>
      <c r="E69" s="43">
        <v>1183</v>
      </c>
      <c r="F69" s="43">
        <v>834</v>
      </c>
      <c r="G69" s="43">
        <v>716</v>
      </c>
      <c r="H69" s="43">
        <v>611</v>
      </c>
      <c r="J69" s="15" t="b">
        <v>1</v>
      </c>
      <c r="K69" s="15" t="b">
        <v>1</v>
      </c>
      <c r="L69" s="15" t="b">
        <v>1</v>
      </c>
      <c r="M69" s="15"/>
      <c r="N69" s="15"/>
      <c r="O69" s="15"/>
      <c r="Q69" s="1" t="b">
        <v>1</v>
      </c>
      <c r="R69" s="1" t="b">
        <v>1</v>
      </c>
    </row>
    <row r="70" spans="1:18" ht="14" hidden="1" x14ac:dyDescent="0.15">
      <c r="A70" s="4">
        <v>2</v>
      </c>
      <c r="B70" s="6" t="s">
        <v>1</v>
      </c>
      <c r="C70" s="33"/>
      <c r="D70" s="44">
        <v>2414</v>
      </c>
      <c r="E70" s="44">
        <v>1749</v>
      </c>
      <c r="F70" s="44">
        <v>1313</v>
      </c>
      <c r="G70" s="44">
        <v>1127</v>
      </c>
      <c r="H70" s="44">
        <v>969</v>
      </c>
      <c r="J70" s="15" t="b">
        <v>1</v>
      </c>
      <c r="K70" s="15" t="b">
        <v>1</v>
      </c>
      <c r="L70" s="15" t="b">
        <v>1</v>
      </c>
      <c r="M70" s="15"/>
      <c r="N70" s="15"/>
      <c r="O70" s="15"/>
      <c r="Q70" s="1" t="b">
        <v>1</v>
      </c>
      <c r="R70" s="1" t="b">
        <v>1</v>
      </c>
    </row>
    <row r="71" spans="1:18" ht="14" hidden="1" x14ac:dyDescent="0.15">
      <c r="A71" s="4">
        <v>3</v>
      </c>
      <c r="B71" s="6" t="s">
        <v>6</v>
      </c>
      <c r="C71" s="33"/>
      <c r="D71" s="44">
        <v>3536</v>
      </c>
      <c r="E71" s="44">
        <v>2526</v>
      </c>
      <c r="F71" s="44">
        <v>1907</v>
      </c>
      <c r="G71" s="44">
        <v>1642</v>
      </c>
      <c r="H71" s="44">
        <v>1405</v>
      </c>
      <c r="J71" s="15" t="b">
        <v>1</v>
      </c>
      <c r="K71" s="15" t="b">
        <v>1</v>
      </c>
      <c r="L71" s="15" t="b">
        <v>1</v>
      </c>
      <c r="M71" s="15"/>
      <c r="N71" s="15"/>
      <c r="O71" s="15"/>
      <c r="Q71" s="1" t="b">
        <v>1</v>
      </c>
      <c r="R71" s="1" t="b">
        <v>1</v>
      </c>
    </row>
    <row r="72" spans="1:18" hidden="1" x14ac:dyDescent="0.15">
      <c r="A72" s="4">
        <v>1</v>
      </c>
      <c r="B72" s="6" t="s">
        <v>3</v>
      </c>
      <c r="C72" s="33"/>
      <c r="D72" s="7">
        <v>225</v>
      </c>
      <c r="E72" s="7">
        <v>225</v>
      </c>
      <c r="F72" s="7">
        <v>225</v>
      </c>
      <c r="G72" s="7">
        <v>225</v>
      </c>
      <c r="H72" s="8">
        <v>225</v>
      </c>
      <c r="J72" s="15"/>
      <c r="K72" s="15"/>
      <c r="L72" s="15"/>
      <c r="M72" s="15"/>
      <c r="O72" s="15"/>
    </row>
    <row r="73" spans="1:18" hidden="1" x14ac:dyDescent="0.15">
      <c r="A73" s="4">
        <v>1</v>
      </c>
      <c r="B73" s="6" t="s">
        <v>2</v>
      </c>
      <c r="C73" s="33"/>
      <c r="D73" s="7">
        <v>300</v>
      </c>
      <c r="E73" s="7">
        <v>300</v>
      </c>
      <c r="F73" s="7">
        <v>300</v>
      </c>
      <c r="G73" s="7">
        <v>300</v>
      </c>
      <c r="H73" s="8">
        <v>300</v>
      </c>
      <c r="J73" s="15"/>
      <c r="K73" s="15"/>
      <c r="L73" s="15"/>
      <c r="M73" s="15"/>
      <c r="O73" s="15"/>
    </row>
    <row r="74" spans="1:18" hidden="1" x14ac:dyDescent="0.15">
      <c r="A74" s="4"/>
      <c r="H74" s="10"/>
    </row>
    <row r="75" spans="1:18" ht="18" hidden="1" x14ac:dyDescent="0.2">
      <c r="A75" s="171" t="s">
        <v>25</v>
      </c>
      <c r="B75" s="172"/>
      <c r="C75" s="172"/>
      <c r="D75" s="172"/>
      <c r="E75" s="172"/>
      <c r="F75" s="172"/>
      <c r="G75" s="172"/>
      <c r="H75" s="173"/>
    </row>
    <row r="76" spans="1:18" hidden="1" x14ac:dyDescent="0.15">
      <c r="A76" s="174" t="s">
        <v>0</v>
      </c>
      <c r="B76" s="175"/>
      <c r="C76" s="175"/>
      <c r="D76" s="175"/>
      <c r="E76" s="175"/>
      <c r="F76" s="175"/>
      <c r="G76" s="175"/>
      <c r="H76" s="3"/>
    </row>
    <row r="77" spans="1:18" hidden="1" x14ac:dyDescent="0.15">
      <c r="A77" s="4" t="s">
        <v>4</v>
      </c>
      <c r="B77" s="5" t="s">
        <v>4</v>
      </c>
      <c r="C77" s="32"/>
      <c r="D77" s="18" t="s">
        <v>20</v>
      </c>
      <c r="E77" s="18" t="s">
        <v>21</v>
      </c>
      <c r="F77" s="18" t="s">
        <v>22</v>
      </c>
      <c r="G77" s="18" t="s">
        <v>23</v>
      </c>
      <c r="H77" s="20" t="s">
        <v>24</v>
      </c>
    </row>
    <row r="78" spans="1:18" hidden="1" x14ac:dyDescent="0.15">
      <c r="A78" s="4">
        <v>18</v>
      </c>
      <c r="B78" s="6"/>
      <c r="C78" s="33"/>
      <c r="D78" s="7">
        <f>$L$2*D6</f>
        <v>1816.3100000000002</v>
      </c>
      <c r="E78" s="7">
        <f t="shared" ref="E78:H78" si="0">$L$2*E6</f>
        <v>1407.15</v>
      </c>
      <c r="F78" s="7">
        <f t="shared" si="0"/>
        <v>1089.1500000000001</v>
      </c>
      <c r="G78" s="7">
        <f t="shared" si="0"/>
        <v>940.22</v>
      </c>
      <c r="H78" s="7">
        <f t="shared" si="0"/>
        <v>717.62</v>
      </c>
    </row>
    <row r="79" spans="1:18" hidden="1" x14ac:dyDescent="0.15">
      <c r="A79" s="4">
        <v>19</v>
      </c>
      <c r="B79" s="6"/>
      <c r="C79" s="33"/>
      <c r="D79" s="7">
        <f t="shared" ref="D79:H142" si="1">$L$2*D7</f>
        <v>1864.01</v>
      </c>
      <c r="E79" s="7">
        <f t="shared" si="1"/>
        <v>1453.26</v>
      </c>
      <c r="F79" s="7">
        <f t="shared" si="1"/>
        <v>1120.42</v>
      </c>
      <c r="G79" s="7">
        <f t="shared" si="1"/>
        <v>967.78000000000009</v>
      </c>
      <c r="H79" s="7">
        <f t="shared" si="1"/>
        <v>737.23</v>
      </c>
    </row>
    <row r="80" spans="1:18" hidden="1" x14ac:dyDescent="0.15">
      <c r="A80" s="4">
        <v>20</v>
      </c>
      <c r="B80" s="6"/>
      <c r="C80" s="33"/>
      <c r="D80" s="7">
        <f t="shared" si="1"/>
        <v>1913.8300000000002</v>
      </c>
      <c r="E80" s="7">
        <f t="shared" si="1"/>
        <v>1495.13</v>
      </c>
      <c r="F80" s="7">
        <f t="shared" si="1"/>
        <v>1152.75</v>
      </c>
      <c r="G80" s="7">
        <f t="shared" si="1"/>
        <v>996.40000000000009</v>
      </c>
      <c r="H80" s="7">
        <f t="shared" si="1"/>
        <v>758.43000000000006</v>
      </c>
    </row>
    <row r="81" spans="1:8" hidden="1" x14ac:dyDescent="0.15">
      <c r="A81" s="4">
        <v>21</v>
      </c>
      <c r="B81" s="6"/>
      <c r="C81" s="33"/>
      <c r="D81" s="7">
        <f t="shared" si="1"/>
        <v>1965.24</v>
      </c>
      <c r="E81" s="7">
        <f t="shared" si="1"/>
        <v>1541.77</v>
      </c>
      <c r="F81" s="7">
        <f t="shared" si="1"/>
        <v>1184.02</v>
      </c>
      <c r="G81" s="7">
        <f t="shared" si="1"/>
        <v>1022.37</v>
      </c>
      <c r="H81" s="7">
        <f t="shared" si="1"/>
        <v>778.57</v>
      </c>
    </row>
    <row r="82" spans="1:8" hidden="1" x14ac:dyDescent="0.15">
      <c r="A82" s="4">
        <v>22</v>
      </c>
      <c r="B82" s="6"/>
      <c r="C82" s="33"/>
      <c r="D82" s="7">
        <f t="shared" si="1"/>
        <v>2018.7700000000002</v>
      </c>
      <c r="E82" s="7">
        <f t="shared" si="1"/>
        <v>1589.47</v>
      </c>
      <c r="F82" s="7">
        <f t="shared" si="1"/>
        <v>1217.94</v>
      </c>
      <c r="G82" s="7">
        <f t="shared" si="1"/>
        <v>1053.6400000000001</v>
      </c>
      <c r="H82" s="7">
        <f t="shared" si="1"/>
        <v>799.7700000000001</v>
      </c>
    </row>
    <row r="83" spans="1:8" hidden="1" x14ac:dyDescent="0.15">
      <c r="A83" s="4">
        <v>23</v>
      </c>
      <c r="B83" s="6"/>
      <c r="C83" s="33"/>
      <c r="D83" s="7">
        <f t="shared" si="1"/>
        <v>2070.1800000000003</v>
      </c>
      <c r="E83" s="7">
        <f t="shared" si="1"/>
        <v>1639.2900000000002</v>
      </c>
      <c r="F83" s="7">
        <f t="shared" si="1"/>
        <v>1250.8</v>
      </c>
      <c r="G83" s="7">
        <f t="shared" si="1"/>
        <v>1080.67</v>
      </c>
      <c r="H83" s="7">
        <f t="shared" si="1"/>
        <v>821.5</v>
      </c>
    </row>
    <row r="84" spans="1:8" hidden="1" x14ac:dyDescent="0.15">
      <c r="A84" s="4">
        <v>24</v>
      </c>
      <c r="B84" s="6"/>
      <c r="C84" s="33"/>
      <c r="D84" s="7">
        <f t="shared" si="1"/>
        <v>2121.59</v>
      </c>
      <c r="E84" s="7">
        <f t="shared" si="1"/>
        <v>1682.22</v>
      </c>
      <c r="F84" s="7">
        <f t="shared" si="1"/>
        <v>1286.3100000000002</v>
      </c>
      <c r="G84" s="7">
        <f t="shared" si="1"/>
        <v>1110.8800000000001</v>
      </c>
      <c r="H84" s="7">
        <f t="shared" si="1"/>
        <v>842.17000000000007</v>
      </c>
    </row>
    <row r="85" spans="1:8" hidden="1" x14ac:dyDescent="0.15">
      <c r="A85" s="4">
        <v>25</v>
      </c>
      <c r="B85" s="6"/>
      <c r="C85" s="33"/>
      <c r="D85" s="7">
        <f t="shared" si="1"/>
        <v>2173.5300000000002</v>
      </c>
      <c r="E85" s="7">
        <f t="shared" si="1"/>
        <v>1730.98</v>
      </c>
      <c r="F85" s="7">
        <f t="shared" si="1"/>
        <v>1317.05</v>
      </c>
      <c r="G85" s="7">
        <f t="shared" si="1"/>
        <v>1140.56</v>
      </c>
      <c r="H85" s="7">
        <f t="shared" si="1"/>
        <v>863.90000000000009</v>
      </c>
    </row>
    <row r="86" spans="1:8" hidden="1" x14ac:dyDescent="0.15">
      <c r="A86" s="4">
        <v>26</v>
      </c>
      <c r="B86" s="6"/>
      <c r="C86" s="33"/>
      <c r="D86" s="7">
        <f t="shared" si="1"/>
        <v>2226</v>
      </c>
      <c r="E86" s="7">
        <f t="shared" si="1"/>
        <v>1778.68</v>
      </c>
      <c r="F86" s="7">
        <f t="shared" si="1"/>
        <v>1352.5600000000002</v>
      </c>
      <c r="G86" s="7">
        <f t="shared" si="1"/>
        <v>1168.6500000000001</v>
      </c>
      <c r="H86" s="7">
        <f t="shared" si="1"/>
        <v>884.57</v>
      </c>
    </row>
    <row r="87" spans="1:8" hidden="1" x14ac:dyDescent="0.15">
      <c r="A87" s="4">
        <v>27</v>
      </c>
      <c r="B87" s="6"/>
      <c r="C87" s="33"/>
      <c r="D87" s="7">
        <f t="shared" si="1"/>
        <v>2279.5300000000002</v>
      </c>
      <c r="E87" s="7">
        <f t="shared" si="1"/>
        <v>1825.8500000000001</v>
      </c>
      <c r="F87" s="7">
        <f t="shared" si="1"/>
        <v>1383.8300000000002</v>
      </c>
      <c r="G87" s="7">
        <f t="shared" si="1"/>
        <v>1198.3300000000002</v>
      </c>
      <c r="H87" s="7">
        <f t="shared" si="1"/>
        <v>907.36</v>
      </c>
    </row>
    <row r="88" spans="1:8" hidden="1" x14ac:dyDescent="0.15">
      <c r="A88" s="4">
        <v>28</v>
      </c>
      <c r="B88" s="6"/>
      <c r="C88" s="33"/>
      <c r="D88" s="7">
        <f t="shared" si="1"/>
        <v>2362.21</v>
      </c>
      <c r="E88" s="7">
        <f t="shared" si="1"/>
        <v>1889.45</v>
      </c>
      <c r="F88" s="7">
        <f t="shared" si="1"/>
        <v>1407.15</v>
      </c>
      <c r="G88" s="7">
        <f t="shared" si="1"/>
        <v>1223.77</v>
      </c>
      <c r="H88" s="7">
        <f t="shared" si="1"/>
        <v>941.81000000000006</v>
      </c>
    </row>
    <row r="89" spans="1:8" hidden="1" x14ac:dyDescent="0.15">
      <c r="A89" s="4">
        <v>29</v>
      </c>
      <c r="B89" s="6"/>
      <c r="C89" s="33"/>
      <c r="D89" s="7">
        <f t="shared" si="1"/>
        <v>2446.48</v>
      </c>
      <c r="E89" s="7">
        <f t="shared" si="1"/>
        <v>1951.46</v>
      </c>
      <c r="F89" s="7">
        <f t="shared" si="1"/>
        <v>1431</v>
      </c>
      <c r="G89" s="7">
        <f t="shared" si="1"/>
        <v>1249.74</v>
      </c>
      <c r="H89" s="7">
        <f t="shared" si="1"/>
        <v>975.2</v>
      </c>
    </row>
    <row r="90" spans="1:8" hidden="1" x14ac:dyDescent="0.15">
      <c r="A90" s="4">
        <v>30</v>
      </c>
      <c r="B90" s="6"/>
      <c r="C90" s="33"/>
      <c r="D90" s="7">
        <f t="shared" si="1"/>
        <v>2529.69</v>
      </c>
      <c r="E90" s="7">
        <f t="shared" si="1"/>
        <v>2012.94</v>
      </c>
      <c r="F90" s="7">
        <f t="shared" si="1"/>
        <v>1453.79</v>
      </c>
      <c r="G90" s="7">
        <f t="shared" si="1"/>
        <v>1272.53</v>
      </c>
      <c r="H90" s="7">
        <f t="shared" si="1"/>
        <v>1009.6500000000001</v>
      </c>
    </row>
    <row r="91" spans="1:8" hidden="1" x14ac:dyDescent="0.15">
      <c r="A91" s="4">
        <v>31</v>
      </c>
      <c r="B91" s="6"/>
      <c r="C91" s="33"/>
      <c r="D91" s="7">
        <f t="shared" si="1"/>
        <v>2611.84</v>
      </c>
      <c r="E91" s="7">
        <f t="shared" si="1"/>
        <v>2077.6</v>
      </c>
      <c r="F91" s="7">
        <f t="shared" si="1"/>
        <v>1473.93</v>
      </c>
      <c r="G91" s="7">
        <f t="shared" si="1"/>
        <v>1298.5</v>
      </c>
      <c r="H91" s="7">
        <f t="shared" si="1"/>
        <v>1042.51</v>
      </c>
    </row>
    <row r="92" spans="1:8" hidden="1" x14ac:dyDescent="0.15">
      <c r="A92" s="4">
        <v>32</v>
      </c>
      <c r="B92" s="6"/>
      <c r="C92" s="33"/>
      <c r="D92" s="7">
        <f t="shared" si="1"/>
        <v>2696.11</v>
      </c>
      <c r="E92" s="7">
        <f t="shared" si="1"/>
        <v>2140.1400000000003</v>
      </c>
      <c r="F92" s="7">
        <f t="shared" si="1"/>
        <v>1499.9</v>
      </c>
      <c r="G92" s="7">
        <f t="shared" si="1"/>
        <v>1322.88</v>
      </c>
      <c r="H92" s="7">
        <f t="shared" si="1"/>
        <v>1079.0800000000002</v>
      </c>
    </row>
    <row r="93" spans="1:8" hidden="1" x14ac:dyDescent="0.15">
      <c r="A93" s="4">
        <v>33</v>
      </c>
      <c r="B93" s="6"/>
      <c r="C93" s="33"/>
      <c r="D93" s="7">
        <f t="shared" si="1"/>
        <v>2751.76</v>
      </c>
      <c r="E93" s="7">
        <f t="shared" si="1"/>
        <v>2186.7800000000002</v>
      </c>
      <c r="F93" s="7">
        <f t="shared" si="1"/>
        <v>1536.47</v>
      </c>
      <c r="G93" s="7">
        <f t="shared" si="1"/>
        <v>1349.38</v>
      </c>
      <c r="H93" s="7">
        <f t="shared" si="1"/>
        <v>1103.99</v>
      </c>
    </row>
    <row r="94" spans="1:8" hidden="1" x14ac:dyDescent="0.15">
      <c r="A94" s="4">
        <v>34</v>
      </c>
      <c r="B94" s="6"/>
      <c r="C94" s="33"/>
      <c r="D94" s="7">
        <f t="shared" si="1"/>
        <v>2808.4700000000003</v>
      </c>
      <c r="E94" s="7">
        <f t="shared" si="1"/>
        <v>2232.8900000000003</v>
      </c>
      <c r="F94" s="7">
        <f t="shared" si="1"/>
        <v>1573.0400000000002</v>
      </c>
      <c r="G94" s="7">
        <f t="shared" si="1"/>
        <v>1379.0600000000002</v>
      </c>
      <c r="H94" s="7">
        <f t="shared" si="1"/>
        <v>1131.02</v>
      </c>
    </row>
    <row r="95" spans="1:8" hidden="1" x14ac:dyDescent="0.15">
      <c r="A95" s="4">
        <v>35</v>
      </c>
      <c r="B95" s="6"/>
      <c r="C95" s="33"/>
      <c r="D95" s="7">
        <f t="shared" si="1"/>
        <v>2863.59</v>
      </c>
      <c r="E95" s="7">
        <f t="shared" si="1"/>
        <v>2280.06</v>
      </c>
      <c r="F95" s="7">
        <f t="shared" si="1"/>
        <v>1612.26</v>
      </c>
      <c r="G95" s="7">
        <f t="shared" si="1"/>
        <v>1403.97</v>
      </c>
      <c r="H95" s="7">
        <f t="shared" si="1"/>
        <v>1157.52</v>
      </c>
    </row>
    <row r="96" spans="1:8" hidden="1" x14ac:dyDescent="0.15">
      <c r="A96" s="4">
        <v>36</v>
      </c>
      <c r="B96" s="6"/>
      <c r="C96" s="33"/>
      <c r="D96" s="7">
        <f t="shared" si="1"/>
        <v>2919.77</v>
      </c>
      <c r="E96" s="7">
        <f t="shared" si="1"/>
        <v>2327.7600000000002</v>
      </c>
      <c r="F96" s="7">
        <f t="shared" si="1"/>
        <v>1649.3600000000001</v>
      </c>
      <c r="G96" s="7">
        <f t="shared" si="1"/>
        <v>1431.53</v>
      </c>
      <c r="H96" s="7">
        <f t="shared" si="1"/>
        <v>1184.02</v>
      </c>
    </row>
    <row r="97" spans="1:8" hidden="1" x14ac:dyDescent="0.15">
      <c r="A97" s="4">
        <v>37</v>
      </c>
      <c r="B97" s="6"/>
      <c r="C97" s="33"/>
      <c r="D97" s="7">
        <f t="shared" si="1"/>
        <v>2977.54</v>
      </c>
      <c r="E97" s="7">
        <f t="shared" si="1"/>
        <v>2374.9300000000003</v>
      </c>
      <c r="F97" s="7">
        <f t="shared" si="1"/>
        <v>1684.3400000000001</v>
      </c>
      <c r="G97" s="7">
        <f t="shared" si="1"/>
        <v>1458.03</v>
      </c>
      <c r="H97" s="7">
        <f t="shared" si="1"/>
        <v>1209.99</v>
      </c>
    </row>
    <row r="98" spans="1:8" hidden="1" x14ac:dyDescent="0.15">
      <c r="A98" s="4">
        <v>38</v>
      </c>
      <c r="B98" s="6"/>
      <c r="C98" s="33"/>
      <c r="D98" s="7">
        <f t="shared" si="1"/>
        <v>3031.6000000000004</v>
      </c>
      <c r="E98" s="7">
        <f t="shared" si="1"/>
        <v>2426.8700000000003</v>
      </c>
      <c r="F98" s="7">
        <f t="shared" si="1"/>
        <v>1716.14</v>
      </c>
      <c r="G98" s="7">
        <f t="shared" si="1"/>
        <v>1486.65</v>
      </c>
      <c r="H98" s="7">
        <f t="shared" si="1"/>
        <v>1233.3100000000002</v>
      </c>
    </row>
    <row r="99" spans="1:8" hidden="1" x14ac:dyDescent="0.15">
      <c r="A99" s="4">
        <v>39</v>
      </c>
      <c r="B99" s="6"/>
      <c r="C99" s="33"/>
      <c r="D99" s="7">
        <f t="shared" si="1"/>
        <v>3087.78</v>
      </c>
      <c r="E99" s="7">
        <f t="shared" si="1"/>
        <v>2477.2200000000003</v>
      </c>
      <c r="F99" s="7">
        <f t="shared" si="1"/>
        <v>1743.7</v>
      </c>
      <c r="G99" s="7">
        <f t="shared" si="1"/>
        <v>1514.21</v>
      </c>
      <c r="H99" s="7">
        <f t="shared" si="1"/>
        <v>1258.22</v>
      </c>
    </row>
    <row r="100" spans="1:8" hidden="1" x14ac:dyDescent="0.15">
      <c r="A100" s="4">
        <v>40</v>
      </c>
      <c r="B100" s="6"/>
      <c r="C100" s="33"/>
      <c r="D100" s="7">
        <f t="shared" si="1"/>
        <v>3144.4900000000002</v>
      </c>
      <c r="E100" s="7">
        <f t="shared" si="1"/>
        <v>2529.69</v>
      </c>
      <c r="F100" s="7">
        <f t="shared" si="1"/>
        <v>1772.8500000000001</v>
      </c>
      <c r="G100" s="7">
        <f t="shared" si="1"/>
        <v>1541.77</v>
      </c>
      <c r="H100" s="7">
        <f t="shared" si="1"/>
        <v>1280.48</v>
      </c>
    </row>
    <row r="101" spans="1:8" hidden="1" x14ac:dyDescent="0.15">
      <c r="A101" s="4">
        <v>41</v>
      </c>
      <c r="B101" s="6"/>
      <c r="C101" s="33"/>
      <c r="D101" s="7">
        <f t="shared" si="1"/>
        <v>3198.55</v>
      </c>
      <c r="E101" s="7">
        <f t="shared" si="1"/>
        <v>2578.98</v>
      </c>
      <c r="F101" s="7">
        <f t="shared" si="1"/>
        <v>1801.47</v>
      </c>
      <c r="G101" s="7">
        <f t="shared" si="1"/>
        <v>1570.39</v>
      </c>
      <c r="H101" s="7">
        <f t="shared" si="1"/>
        <v>1306.45</v>
      </c>
    </row>
    <row r="102" spans="1:8" hidden="1" x14ac:dyDescent="0.15">
      <c r="A102" s="4">
        <v>42</v>
      </c>
      <c r="B102" s="6"/>
      <c r="C102" s="33"/>
      <c r="D102" s="7">
        <f t="shared" si="1"/>
        <v>3254.73</v>
      </c>
      <c r="E102" s="7">
        <f t="shared" si="1"/>
        <v>2633.04</v>
      </c>
      <c r="F102" s="7">
        <f t="shared" si="1"/>
        <v>1830.6200000000001</v>
      </c>
      <c r="G102" s="7">
        <f t="shared" si="1"/>
        <v>1597.95</v>
      </c>
      <c r="H102" s="7">
        <f t="shared" si="1"/>
        <v>1328.18</v>
      </c>
    </row>
    <row r="103" spans="1:8" hidden="1" x14ac:dyDescent="0.15">
      <c r="A103" s="4">
        <v>43</v>
      </c>
      <c r="B103" s="6"/>
      <c r="C103" s="33"/>
      <c r="D103" s="7">
        <f t="shared" si="1"/>
        <v>3368.6800000000003</v>
      </c>
      <c r="E103" s="7">
        <f t="shared" si="1"/>
        <v>2735.33</v>
      </c>
      <c r="F103" s="7">
        <f t="shared" si="1"/>
        <v>1899.52</v>
      </c>
      <c r="G103" s="7">
        <f t="shared" si="1"/>
        <v>1657.3100000000002</v>
      </c>
      <c r="H103" s="7">
        <f t="shared" si="1"/>
        <v>1379.5900000000001</v>
      </c>
    </row>
    <row r="104" spans="1:8" hidden="1" x14ac:dyDescent="0.15">
      <c r="A104" s="4">
        <v>44</v>
      </c>
      <c r="B104" s="6"/>
      <c r="C104" s="33"/>
      <c r="D104" s="7">
        <f t="shared" si="1"/>
        <v>3481.57</v>
      </c>
      <c r="E104" s="7">
        <f t="shared" si="1"/>
        <v>2838.15</v>
      </c>
      <c r="F104" s="7">
        <f t="shared" si="1"/>
        <v>1968.95</v>
      </c>
      <c r="G104" s="7">
        <f t="shared" si="1"/>
        <v>1719.8500000000001</v>
      </c>
      <c r="H104" s="7">
        <f t="shared" si="1"/>
        <v>1427.29</v>
      </c>
    </row>
    <row r="105" spans="1:8" hidden="1" x14ac:dyDescent="0.15">
      <c r="A105" s="4">
        <v>45</v>
      </c>
      <c r="B105" s="6"/>
      <c r="C105" s="33"/>
      <c r="D105" s="7">
        <f t="shared" si="1"/>
        <v>3595.52</v>
      </c>
      <c r="E105" s="7">
        <f t="shared" si="1"/>
        <v>2940.9700000000003</v>
      </c>
      <c r="F105" s="7">
        <f t="shared" si="1"/>
        <v>2038.38</v>
      </c>
      <c r="G105" s="7">
        <f t="shared" si="1"/>
        <v>1780.27</v>
      </c>
      <c r="H105" s="7">
        <f t="shared" si="1"/>
        <v>1478.17</v>
      </c>
    </row>
    <row r="106" spans="1:8" hidden="1" x14ac:dyDescent="0.15">
      <c r="A106" s="4">
        <v>46</v>
      </c>
      <c r="B106" s="6"/>
      <c r="C106" s="33"/>
      <c r="D106" s="7">
        <f t="shared" si="1"/>
        <v>3709.4700000000003</v>
      </c>
      <c r="E106" s="7">
        <f t="shared" si="1"/>
        <v>3046.44</v>
      </c>
      <c r="F106" s="7">
        <f t="shared" si="1"/>
        <v>2106.2200000000003</v>
      </c>
      <c r="G106" s="7">
        <f t="shared" si="1"/>
        <v>1839.1000000000001</v>
      </c>
      <c r="H106" s="7">
        <f t="shared" si="1"/>
        <v>1528.52</v>
      </c>
    </row>
    <row r="107" spans="1:8" hidden="1" x14ac:dyDescent="0.15">
      <c r="A107" s="4">
        <v>47</v>
      </c>
      <c r="B107" s="6"/>
      <c r="C107" s="33"/>
      <c r="D107" s="7">
        <f t="shared" si="1"/>
        <v>3822.36</v>
      </c>
      <c r="E107" s="7">
        <f t="shared" si="1"/>
        <v>3150.32</v>
      </c>
      <c r="F107" s="7">
        <f t="shared" si="1"/>
        <v>2176.1800000000003</v>
      </c>
      <c r="G107" s="7">
        <f t="shared" si="1"/>
        <v>1899.52</v>
      </c>
      <c r="H107" s="7">
        <f t="shared" si="1"/>
        <v>1576.22</v>
      </c>
    </row>
    <row r="108" spans="1:8" hidden="1" x14ac:dyDescent="0.15">
      <c r="A108" s="4">
        <v>48</v>
      </c>
      <c r="B108" s="6"/>
      <c r="C108" s="33"/>
      <c r="D108" s="7">
        <f t="shared" si="1"/>
        <v>3931.5400000000004</v>
      </c>
      <c r="E108" s="7">
        <f t="shared" si="1"/>
        <v>3205.44</v>
      </c>
      <c r="F108" s="7">
        <f t="shared" si="1"/>
        <v>2237.6600000000003</v>
      </c>
      <c r="G108" s="7">
        <f t="shared" si="1"/>
        <v>1953.5800000000002</v>
      </c>
      <c r="H108" s="7">
        <f t="shared" si="1"/>
        <v>1604.3100000000002</v>
      </c>
    </row>
    <row r="109" spans="1:8" hidden="1" x14ac:dyDescent="0.15">
      <c r="A109" s="4">
        <v>49</v>
      </c>
      <c r="B109" s="6"/>
      <c r="C109" s="33"/>
      <c r="D109" s="7">
        <f t="shared" si="1"/>
        <v>4040.7200000000003</v>
      </c>
      <c r="E109" s="7">
        <f t="shared" si="1"/>
        <v>3262.6800000000003</v>
      </c>
      <c r="F109" s="7">
        <f t="shared" si="1"/>
        <v>2299.67</v>
      </c>
      <c r="G109" s="7">
        <f t="shared" si="1"/>
        <v>2007.1100000000001</v>
      </c>
      <c r="H109" s="7">
        <f t="shared" si="1"/>
        <v>1632.93</v>
      </c>
    </row>
    <row r="110" spans="1:8" hidden="1" x14ac:dyDescent="0.15">
      <c r="A110" s="4">
        <v>50</v>
      </c>
      <c r="B110" s="6"/>
      <c r="C110" s="33"/>
      <c r="D110" s="7">
        <f t="shared" si="1"/>
        <v>4150.96</v>
      </c>
      <c r="E110" s="7">
        <f t="shared" si="1"/>
        <v>3320.4500000000003</v>
      </c>
      <c r="F110" s="7">
        <f t="shared" si="1"/>
        <v>2362.21</v>
      </c>
      <c r="G110" s="7">
        <f t="shared" si="1"/>
        <v>2062.23</v>
      </c>
      <c r="H110" s="7">
        <f t="shared" si="1"/>
        <v>1662.0800000000002</v>
      </c>
    </row>
    <row r="111" spans="1:8" hidden="1" x14ac:dyDescent="0.15">
      <c r="A111" s="4">
        <v>51</v>
      </c>
      <c r="B111" s="6"/>
      <c r="C111" s="33"/>
      <c r="D111" s="7">
        <f t="shared" si="1"/>
        <v>4261.7300000000005</v>
      </c>
      <c r="E111" s="7">
        <f t="shared" si="1"/>
        <v>3376.63</v>
      </c>
      <c r="F111" s="7">
        <f t="shared" si="1"/>
        <v>2424.2200000000003</v>
      </c>
      <c r="G111" s="7">
        <f t="shared" si="1"/>
        <v>2115.7600000000002</v>
      </c>
      <c r="H111" s="7">
        <f t="shared" si="1"/>
        <v>1690.7</v>
      </c>
    </row>
    <row r="112" spans="1:8" hidden="1" x14ac:dyDescent="0.15">
      <c r="A112" s="4">
        <v>52</v>
      </c>
      <c r="B112" s="6"/>
      <c r="C112" s="33"/>
      <c r="D112" s="7">
        <f t="shared" si="1"/>
        <v>4371.4400000000005</v>
      </c>
      <c r="E112" s="7">
        <f t="shared" si="1"/>
        <v>3433.8700000000003</v>
      </c>
      <c r="F112" s="7">
        <f t="shared" si="1"/>
        <v>2486.23</v>
      </c>
      <c r="G112" s="7">
        <f t="shared" si="1"/>
        <v>2169.29</v>
      </c>
      <c r="H112" s="7">
        <f t="shared" si="1"/>
        <v>1719.8500000000001</v>
      </c>
    </row>
    <row r="113" spans="1:8" hidden="1" x14ac:dyDescent="0.15">
      <c r="A113" s="4">
        <v>53</v>
      </c>
      <c r="B113" s="6"/>
      <c r="C113" s="33"/>
      <c r="D113" s="7">
        <f t="shared" si="1"/>
        <v>4524.6100000000006</v>
      </c>
      <c r="E113" s="7">
        <f t="shared" si="1"/>
        <v>3566.9</v>
      </c>
      <c r="F113" s="7">
        <f t="shared" si="1"/>
        <v>2577.92</v>
      </c>
      <c r="G113" s="7">
        <f t="shared" si="1"/>
        <v>2249.85</v>
      </c>
      <c r="H113" s="7">
        <f t="shared" si="1"/>
        <v>1780.8000000000002</v>
      </c>
    </row>
    <row r="114" spans="1:8" hidden="1" x14ac:dyDescent="0.15">
      <c r="A114" s="4">
        <v>54</v>
      </c>
      <c r="B114" s="6"/>
      <c r="C114" s="33"/>
      <c r="D114" s="7">
        <f t="shared" si="1"/>
        <v>4676.72</v>
      </c>
      <c r="E114" s="7">
        <f t="shared" si="1"/>
        <v>3699.4</v>
      </c>
      <c r="F114" s="7">
        <f t="shared" si="1"/>
        <v>2668.55</v>
      </c>
      <c r="G114" s="7">
        <f t="shared" si="1"/>
        <v>2328.8200000000002</v>
      </c>
      <c r="H114" s="7">
        <f t="shared" si="1"/>
        <v>1842.2800000000002</v>
      </c>
    </row>
    <row r="115" spans="1:8" hidden="1" x14ac:dyDescent="0.15">
      <c r="A115" s="4">
        <v>55</v>
      </c>
      <c r="B115" s="6"/>
      <c r="C115" s="33"/>
      <c r="D115" s="7">
        <f t="shared" si="1"/>
        <v>4829.3600000000006</v>
      </c>
      <c r="E115" s="7">
        <f t="shared" si="1"/>
        <v>3834.55</v>
      </c>
      <c r="F115" s="7">
        <f t="shared" si="1"/>
        <v>2760.77</v>
      </c>
      <c r="G115" s="7">
        <f t="shared" si="1"/>
        <v>2410.44</v>
      </c>
      <c r="H115" s="7">
        <f t="shared" si="1"/>
        <v>1904.2900000000002</v>
      </c>
    </row>
    <row r="116" spans="1:8" hidden="1" x14ac:dyDescent="0.15">
      <c r="A116" s="4">
        <v>56</v>
      </c>
      <c r="B116" s="6"/>
      <c r="C116" s="33"/>
      <c r="D116" s="7">
        <f t="shared" si="1"/>
        <v>4984.6500000000005</v>
      </c>
      <c r="E116" s="7">
        <f t="shared" si="1"/>
        <v>3967.05</v>
      </c>
      <c r="F116" s="7">
        <f t="shared" si="1"/>
        <v>2852.46</v>
      </c>
      <c r="G116" s="7">
        <f t="shared" si="1"/>
        <v>2489.94</v>
      </c>
      <c r="H116" s="7">
        <f t="shared" si="1"/>
        <v>1967.3600000000001</v>
      </c>
    </row>
    <row r="117" spans="1:8" hidden="1" x14ac:dyDescent="0.15">
      <c r="A117" s="4">
        <v>57</v>
      </c>
      <c r="B117" s="6"/>
      <c r="C117" s="33"/>
      <c r="D117" s="7">
        <f t="shared" si="1"/>
        <v>5136.2300000000005</v>
      </c>
      <c r="E117" s="7">
        <f t="shared" si="1"/>
        <v>4097.96</v>
      </c>
      <c r="F117" s="7">
        <f t="shared" si="1"/>
        <v>2942.56</v>
      </c>
      <c r="G117" s="7">
        <f t="shared" si="1"/>
        <v>2569.44</v>
      </c>
      <c r="H117" s="7">
        <f t="shared" si="1"/>
        <v>2030.43</v>
      </c>
    </row>
    <row r="118" spans="1:8" hidden="1" x14ac:dyDescent="0.15">
      <c r="A118" s="4">
        <v>58</v>
      </c>
      <c r="B118" s="6"/>
      <c r="C118" s="33"/>
      <c r="D118" s="7">
        <f t="shared" si="1"/>
        <v>5407.59</v>
      </c>
      <c r="E118" s="7">
        <f t="shared" si="1"/>
        <v>4373.5600000000004</v>
      </c>
      <c r="F118" s="7">
        <f t="shared" si="1"/>
        <v>3134.9500000000003</v>
      </c>
      <c r="G118" s="7">
        <f t="shared" si="1"/>
        <v>2743.28</v>
      </c>
      <c r="H118" s="7">
        <f t="shared" si="1"/>
        <v>2178.3000000000002</v>
      </c>
    </row>
    <row r="119" spans="1:8" hidden="1" x14ac:dyDescent="0.15">
      <c r="A119" s="4">
        <v>59</v>
      </c>
      <c r="B119" s="6"/>
      <c r="C119" s="33"/>
      <c r="D119" s="7">
        <f t="shared" si="1"/>
        <v>5680.54</v>
      </c>
      <c r="E119" s="7">
        <f t="shared" si="1"/>
        <v>4651.2800000000007</v>
      </c>
      <c r="F119" s="7">
        <f t="shared" si="1"/>
        <v>3326.28</v>
      </c>
      <c r="G119" s="7">
        <f t="shared" si="1"/>
        <v>2919.2400000000002</v>
      </c>
      <c r="H119" s="7">
        <f t="shared" si="1"/>
        <v>2327.7600000000002</v>
      </c>
    </row>
    <row r="120" spans="1:8" hidden="1" x14ac:dyDescent="0.15">
      <c r="A120" s="4">
        <v>60</v>
      </c>
      <c r="B120" s="6"/>
      <c r="C120" s="33"/>
      <c r="D120" s="7">
        <f t="shared" si="1"/>
        <v>5954.02</v>
      </c>
      <c r="E120" s="7">
        <f t="shared" si="1"/>
        <v>4926.88</v>
      </c>
      <c r="F120" s="7">
        <f t="shared" si="1"/>
        <v>3518.67</v>
      </c>
      <c r="G120" s="7">
        <f t="shared" si="1"/>
        <v>3093.0800000000004</v>
      </c>
      <c r="H120" s="7">
        <f t="shared" si="1"/>
        <v>2477.75</v>
      </c>
    </row>
    <row r="121" spans="1:8" hidden="1" x14ac:dyDescent="0.15">
      <c r="A121" s="4">
        <v>61</v>
      </c>
      <c r="B121" s="6"/>
      <c r="C121" s="33"/>
      <c r="D121" s="7">
        <f t="shared" si="1"/>
        <v>6281.0300000000007</v>
      </c>
      <c r="E121" s="7">
        <f t="shared" si="1"/>
        <v>5215.2</v>
      </c>
      <c r="F121" s="7">
        <f t="shared" si="1"/>
        <v>3719.01</v>
      </c>
      <c r="G121" s="7">
        <f t="shared" si="1"/>
        <v>3276.46</v>
      </c>
      <c r="H121" s="7">
        <f t="shared" si="1"/>
        <v>2630.92</v>
      </c>
    </row>
    <row r="122" spans="1:8" hidden="1" x14ac:dyDescent="0.15">
      <c r="A122" s="4">
        <v>62</v>
      </c>
      <c r="B122" s="6"/>
      <c r="C122" s="33"/>
      <c r="D122" s="7">
        <f t="shared" si="1"/>
        <v>6638.25</v>
      </c>
      <c r="E122" s="7">
        <f t="shared" si="1"/>
        <v>5506.7000000000007</v>
      </c>
      <c r="F122" s="7">
        <f t="shared" si="1"/>
        <v>3920.4100000000003</v>
      </c>
      <c r="G122" s="7">
        <f t="shared" si="1"/>
        <v>3468.32</v>
      </c>
      <c r="H122" s="7">
        <f t="shared" si="1"/>
        <v>2785.15</v>
      </c>
    </row>
    <row r="123" spans="1:8" hidden="1" x14ac:dyDescent="0.15">
      <c r="A123" s="4">
        <v>63</v>
      </c>
      <c r="B123" s="6"/>
      <c r="C123" s="33"/>
      <c r="D123" s="7">
        <f t="shared" si="1"/>
        <v>6997.06</v>
      </c>
      <c r="E123" s="7">
        <f t="shared" si="1"/>
        <v>5818.34</v>
      </c>
      <c r="F123" s="7">
        <f t="shared" si="1"/>
        <v>4130.29</v>
      </c>
      <c r="G123" s="7">
        <f t="shared" si="1"/>
        <v>3656.4700000000003</v>
      </c>
      <c r="H123" s="7">
        <f t="shared" si="1"/>
        <v>2940.9700000000003</v>
      </c>
    </row>
    <row r="124" spans="1:8" hidden="1" x14ac:dyDescent="0.15">
      <c r="A124" s="4">
        <v>64</v>
      </c>
      <c r="B124" s="6"/>
      <c r="C124" s="33"/>
      <c r="D124" s="7">
        <f t="shared" si="1"/>
        <v>7376.01</v>
      </c>
      <c r="E124" s="7">
        <f t="shared" si="1"/>
        <v>6153.83</v>
      </c>
      <c r="F124" s="7">
        <f t="shared" si="1"/>
        <v>4351.3</v>
      </c>
      <c r="G124" s="7">
        <f t="shared" si="1"/>
        <v>3849.92</v>
      </c>
      <c r="H124" s="7">
        <f t="shared" si="1"/>
        <v>3095.73</v>
      </c>
    </row>
    <row r="125" spans="1:8" hidden="1" x14ac:dyDescent="0.15">
      <c r="A125" s="4">
        <v>65</v>
      </c>
      <c r="B125" s="6"/>
      <c r="C125" s="33"/>
      <c r="D125" s="7">
        <f t="shared" si="1"/>
        <v>7770.8600000000006</v>
      </c>
      <c r="E125" s="7">
        <f t="shared" si="1"/>
        <v>6497.8</v>
      </c>
      <c r="F125" s="7">
        <f t="shared" si="1"/>
        <v>4641.21</v>
      </c>
      <c r="G125" s="7">
        <f t="shared" si="1"/>
        <v>4052.38</v>
      </c>
      <c r="H125" s="7">
        <f t="shared" si="1"/>
        <v>3253.1400000000003</v>
      </c>
    </row>
    <row r="126" spans="1:8" hidden="1" x14ac:dyDescent="0.15">
      <c r="A126" s="4">
        <v>66</v>
      </c>
      <c r="B126" s="6"/>
      <c r="C126" s="33"/>
      <c r="D126" s="7">
        <f t="shared" si="1"/>
        <v>8269.59</v>
      </c>
      <c r="E126" s="7">
        <f t="shared" si="1"/>
        <v>6893.71</v>
      </c>
      <c r="F126" s="7">
        <f t="shared" si="1"/>
        <v>4971.4000000000005</v>
      </c>
      <c r="G126" s="7">
        <f t="shared" si="1"/>
        <v>4336.46</v>
      </c>
      <c r="H126" s="7">
        <f t="shared" ref="E126:H141" si="2">$L$2*H54</f>
        <v>3448.1800000000003</v>
      </c>
    </row>
    <row r="127" spans="1:8" hidden="1" x14ac:dyDescent="0.15">
      <c r="A127" s="4">
        <v>67</v>
      </c>
      <c r="B127" s="6"/>
      <c r="C127" s="33"/>
      <c r="D127" s="7">
        <f t="shared" si="1"/>
        <v>8928.91</v>
      </c>
      <c r="E127" s="7">
        <f t="shared" si="2"/>
        <v>7445.4400000000005</v>
      </c>
      <c r="F127" s="7">
        <f t="shared" si="2"/>
        <v>5370.4900000000007</v>
      </c>
      <c r="G127" s="7">
        <f t="shared" si="2"/>
        <v>4671.42</v>
      </c>
      <c r="H127" s="7">
        <f t="shared" si="2"/>
        <v>3725.9</v>
      </c>
    </row>
    <row r="128" spans="1:8" hidden="1" x14ac:dyDescent="0.15">
      <c r="A128" s="4">
        <v>68</v>
      </c>
      <c r="B128" s="6"/>
      <c r="C128" s="33"/>
      <c r="D128" s="7">
        <f t="shared" si="1"/>
        <v>9683.1</v>
      </c>
      <c r="E128" s="7">
        <f t="shared" si="2"/>
        <v>8072.43</v>
      </c>
      <c r="F128" s="7">
        <f t="shared" si="2"/>
        <v>5825.2300000000005</v>
      </c>
      <c r="G128" s="7">
        <f t="shared" si="2"/>
        <v>5067.33</v>
      </c>
      <c r="H128" s="7">
        <f t="shared" si="2"/>
        <v>4041.25</v>
      </c>
    </row>
    <row r="129" spans="1:8" hidden="1" x14ac:dyDescent="0.15">
      <c r="A129" s="4">
        <v>69</v>
      </c>
      <c r="B129" s="6"/>
      <c r="C129" s="33"/>
      <c r="D129" s="7">
        <f t="shared" si="1"/>
        <v>10575.09</v>
      </c>
      <c r="E129" s="7">
        <f t="shared" si="2"/>
        <v>8814.9600000000009</v>
      </c>
      <c r="F129" s="7">
        <f t="shared" si="2"/>
        <v>6360.5300000000007</v>
      </c>
      <c r="G129" s="7">
        <f t="shared" si="2"/>
        <v>5533.2000000000007</v>
      </c>
      <c r="H129" s="7">
        <f t="shared" si="2"/>
        <v>4414.37</v>
      </c>
    </row>
    <row r="130" spans="1:8" hidden="1" x14ac:dyDescent="0.15">
      <c r="A130" s="4">
        <v>70</v>
      </c>
      <c r="B130" s="6"/>
      <c r="C130" s="33"/>
      <c r="D130" s="7">
        <f t="shared" si="1"/>
        <v>11589.51</v>
      </c>
      <c r="E130" s="7">
        <f t="shared" si="2"/>
        <v>9806.0600000000013</v>
      </c>
      <c r="F130" s="7">
        <f t="shared" si="2"/>
        <v>6934.52</v>
      </c>
      <c r="G130" s="7">
        <f t="shared" si="2"/>
        <v>6096.59</v>
      </c>
      <c r="H130" s="7">
        <f t="shared" si="2"/>
        <v>4852.1500000000005</v>
      </c>
    </row>
    <row r="131" spans="1:8" hidden="1" x14ac:dyDescent="0.15">
      <c r="A131" s="4">
        <v>71</v>
      </c>
      <c r="B131" s="6"/>
      <c r="C131" s="33"/>
      <c r="D131" s="7">
        <f t="shared" si="1"/>
        <v>12765.58</v>
      </c>
      <c r="E131" s="7">
        <f t="shared" si="2"/>
        <v>10809.880000000001</v>
      </c>
      <c r="F131" s="7">
        <f t="shared" si="2"/>
        <v>7681.29</v>
      </c>
      <c r="G131" s="7">
        <f t="shared" si="2"/>
        <v>6708.7400000000007</v>
      </c>
      <c r="H131" s="7">
        <f t="shared" si="2"/>
        <v>5349.8200000000006</v>
      </c>
    </row>
    <row r="132" spans="1:8" hidden="1" x14ac:dyDescent="0.15">
      <c r="A132" s="4">
        <v>72</v>
      </c>
      <c r="B132" s="6"/>
      <c r="C132" s="33"/>
      <c r="D132" s="7">
        <f t="shared" si="1"/>
        <v>14123.44</v>
      </c>
      <c r="E132" s="7">
        <f t="shared" si="2"/>
        <v>11950.970000000001</v>
      </c>
      <c r="F132" s="7">
        <f t="shared" si="2"/>
        <v>8501.2000000000007</v>
      </c>
      <c r="G132" s="7">
        <f t="shared" si="2"/>
        <v>7428.4800000000005</v>
      </c>
      <c r="H132" s="7">
        <f t="shared" si="2"/>
        <v>5919.04</v>
      </c>
    </row>
    <row r="133" spans="1:8" hidden="1" x14ac:dyDescent="0.15">
      <c r="A133" s="4">
        <v>73</v>
      </c>
      <c r="B133" s="6"/>
      <c r="C133" s="33"/>
      <c r="D133" s="7">
        <f t="shared" si="1"/>
        <v>15677.400000000001</v>
      </c>
      <c r="E133" s="7">
        <f t="shared" si="2"/>
        <v>13264.84</v>
      </c>
      <c r="F133" s="7">
        <f t="shared" si="2"/>
        <v>9435.59</v>
      </c>
      <c r="G133" s="7">
        <f t="shared" si="2"/>
        <v>8247.86</v>
      </c>
      <c r="H133" s="7">
        <f t="shared" si="2"/>
        <v>6573.06</v>
      </c>
    </row>
    <row r="134" spans="1:8" hidden="1" x14ac:dyDescent="0.15">
      <c r="A134" s="4">
        <v>74</v>
      </c>
      <c r="B134" s="6"/>
      <c r="C134" s="33"/>
      <c r="D134" s="7">
        <f t="shared" si="1"/>
        <v>17479.93</v>
      </c>
      <c r="E134" s="7">
        <f t="shared" si="2"/>
        <v>14788.59</v>
      </c>
      <c r="F134" s="7">
        <f t="shared" si="2"/>
        <v>10521.560000000001</v>
      </c>
      <c r="G134" s="7">
        <f t="shared" si="2"/>
        <v>9167.94</v>
      </c>
      <c r="H134" s="7">
        <f t="shared" si="2"/>
        <v>7332.55</v>
      </c>
    </row>
    <row r="135" spans="1:8" hidden="1" x14ac:dyDescent="0.15">
      <c r="A135" s="4">
        <v>75</v>
      </c>
      <c r="B135" s="6"/>
      <c r="C135" s="33"/>
      <c r="D135" s="7">
        <f t="shared" si="1"/>
        <v>19512.48</v>
      </c>
      <c r="E135" s="7">
        <f t="shared" si="2"/>
        <v>17187.370000000003</v>
      </c>
      <c r="F135" s="7">
        <f t="shared" si="2"/>
        <v>12141.77</v>
      </c>
      <c r="G135" s="7">
        <f t="shared" si="2"/>
        <v>10514.67</v>
      </c>
      <c r="H135" s="7">
        <f t="shared" si="2"/>
        <v>8138.68</v>
      </c>
    </row>
    <row r="136" spans="1:8" hidden="1" x14ac:dyDescent="0.15">
      <c r="A136" s="4">
        <v>76</v>
      </c>
      <c r="B136" s="6"/>
      <c r="C136" s="33"/>
      <c r="D136" s="7">
        <f t="shared" si="1"/>
        <v>23060.300000000003</v>
      </c>
      <c r="E136" s="7">
        <f t="shared" si="2"/>
        <v>20304.830000000002</v>
      </c>
      <c r="F136" s="7">
        <f t="shared" si="2"/>
        <v>14098</v>
      </c>
      <c r="G136" s="7">
        <f t="shared" si="2"/>
        <v>12156.61</v>
      </c>
      <c r="H136" s="7">
        <f t="shared" si="2"/>
        <v>9392.130000000001</v>
      </c>
    </row>
    <row r="137" spans="1:8" hidden="1" x14ac:dyDescent="0.15">
      <c r="A137" s="4">
        <v>77</v>
      </c>
      <c r="B137" s="6"/>
      <c r="C137" s="33"/>
      <c r="D137" s="7">
        <f t="shared" si="1"/>
        <v>26696.63</v>
      </c>
      <c r="E137" s="7">
        <f t="shared" si="2"/>
        <v>23497.550000000003</v>
      </c>
      <c r="F137" s="7">
        <f t="shared" si="2"/>
        <v>16463.39</v>
      </c>
      <c r="G137" s="7">
        <f t="shared" si="2"/>
        <v>14197.640000000001</v>
      </c>
      <c r="H137" s="7">
        <f t="shared" si="2"/>
        <v>10766.42</v>
      </c>
    </row>
    <row r="138" spans="1:8" hidden="1" x14ac:dyDescent="0.15">
      <c r="A138" s="4">
        <v>78</v>
      </c>
      <c r="B138" s="6"/>
      <c r="C138" s="33"/>
      <c r="D138" s="7">
        <f t="shared" si="1"/>
        <v>31044.75</v>
      </c>
      <c r="E138" s="7">
        <f t="shared" si="2"/>
        <v>26832.31</v>
      </c>
      <c r="F138" s="7">
        <f t="shared" si="2"/>
        <v>19036.54</v>
      </c>
      <c r="G138" s="7">
        <f t="shared" si="2"/>
        <v>16413.57</v>
      </c>
      <c r="H138" s="7">
        <f t="shared" si="2"/>
        <v>12333.1</v>
      </c>
    </row>
    <row r="139" spans="1:8" hidden="1" x14ac:dyDescent="0.15">
      <c r="A139" s="4">
        <v>79</v>
      </c>
      <c r="B139" s="6"/>
      <c r="C139" s="33"/>
      <c r="D139" s="7">
        <f t="shared" si="1"/>
        <v>35479.26</v>
      </c>
      <c r="E139" s="7">
        <f t="shared" si="2"/>
        <v>30456.980000000003</v>
      </c>
      <c r="F139" s="7">
        <f t="shared" si="2"/>
        <v>22225.550000000003</v>
      </c>
      <c r="G139" s="7">
        <f t="shared" si="2"/>
        <v>19164.8</v>
      </c>
      <c r="H139" s="7">
        <f t="shared" si="2"/>
        <v>14086.87</v>
      </c>
    </row>
    <row r="140" spans="1:8" hidden="1" x14ac:dyDescent="0.15">
      <c r="A140" s="4">
        <v>80</v>
      </c>
      <c r="B140" s="6"/>
      <c r="C140" s="33"/>
      <c r="D140" s="7">
        <f t="shared" si="1"/>
        <v>40444.83</v>
      </c>
      <c r="E140" s="7">
        <f t="shared" si="2"/>
        <v>34809.340000000004</v>
      </c>
      <c r="F140" s="7">
        <f t="shared" si="2"/>
        <v>25620.2</v>
      </c>
      <c r="G140" s="7">
        <f t="shared" si="2"/>
        <v>22094.639999999999</v>
      </c>
      <c r="H140" s="7">
        <f t="shared" si="2"/>
        <v>15902.12</v>
      </c>
    </row>
    <row r="141" spans="1:8" hidden="1" x14ac:dyDescent="0.15">
      <c r="A141" s="4">
        <v>1</v>
      </c>
      <c r="B141" s="6" t="s">
        <v>5</v>
      </c>
      <c r="C141" s="33"/>
      <c r="D141" s="7">
        <f t="shared" si="1"/>
        <v>758.43000000000006</v>
      </c>
      <c r="E141" s="7">
        <f t="shared" si="2"/>
        <v>626.99</v>
      </c>
      <c r="F141" s="7">
        <f t="shared" si="2"/>
        <v>442.02000000000004</v>
      </c>
      <c r="G141" s="7">
        <f t="shared" si="2"/>
        <v>379.48</v>
      </c>
      <c r="H141" s="7">
        <f t="shared" si="2"/>
        <v>323.83000000000004</v>
      </c>
    </row>
    <row r="142" spans="1:8" hidden="1" x14ac:dyDescent="0.15">
      <c r="A142" s="4">
        <v>2</v>
      </c>
      <c r="B142" s="6" t="s">
        <v>1</v>
      </c>
      <c r="C142" s="33"/>
      <c r="D142" s="7">
        <f t="shared" si="1"/>
        <v>1279.42</v>
      </c>
      <c r="E142" s="7">
        <f t="shared" ref="E142:H142" si="3">$L$2*E70</f>
        <v>926.97</v>
      </c>
      <c r="F142" s="7">
        <f t="shared" si="3"/>
        <v>695.89</v>
      </c>
      <c r="G142" s="7">
        <f t="shared" si="3"/>
        <v>597.31000000000006</v>
      </c>
      <c r="H142" s="7">
        <f t="shared" si="3"/>
        <v>513.57000000000005</v>
      </c>
    </row>
    <row r="143" spans="1:8" hidden="1" x14ac:dyDescent="0.15">
      <c r="A143" s="4">
        <v>3</v>
      </c>
      <c r="B143" s="6" t="s">
        <v>6</v>
      </c>
      <c r="C143" s="33"/>
      <c r="D143" s="7">
        <f t="shared" ref="D143:H143" si="4">$L$2*D71</f>
        <v>1874.0800000000002</v>
      </c>
      <c r="E143" s="7">
        <f t="shared" si="4"/>
        <v>1338.78</v>
      </c>
      <c r="F143" s="7">
        <f t="shared" si="4"/>
        <v>1010.71</v>
      </c>
      <c r="G143" s="7">
        <f t="shared" si="4"/>
        <v>870.26</v>
      </c>
      <c r="H143" s="7">
        <f t="shared" si="4"/>
        <v>744.65000000000009</v>
      </c>
    </row>
    <row r="144" spans="1:8" hidden="1" x14ac:dyDescent="0.15">
      <c r="A144" s="4">
        <v>1</v>
      </c>
      <c r="B144" s="6" t="s">
        <v>3</v>
      </c>
      <c r="C144" s="33"/>
      <c r="D144" s="7">
        <f t="shared" ref="D144:H145" si="5">+D72*$L$2</f>
        <v>119.25</v>
      </c>
      <c r="E144" s="7">
        <f t="shared" si="5"/>
        <v>119.25</v>
      </c>
      <c r="F144" s="7">
        <f t="shared" si="5"/>
        <v>119.25</v>
      </c>
      <c r="G144" s="7">
        <f t="shared" si="5"/>
        <v>119.25</v>
      </c>
      <c r="H144" s="8">
        <f t="shared" si="5"/>
        <v>119.25</v>
      </c>
    </row>
    <row r="145" spans="1:14" ht="14" hidden="1" thickBot="1" x14ac:dyDescent="0.2">
      <c r="A145" s="11">
        <v>1</v>
      </c>
      <c r="B145" s="12" t="s">
        <v>2</v>
      </c>
      <c r="C145" s="34"/>
      <c r="D145" s="13">
        <f t="shared" si="5"/>
        <v>159</v>
      </c>
      <c r="E145" s="13">
        <f t="shared" si="5"/>
        <v>159</v>
      </c>
      <c r="F145" s="13">
        <f t="shared" si="5"/>
        <v>159</v>
      </c>
      <c r="G145" s="13">
        <f t="shared" si="5"/>
        <v>159</v>
      </c>
      <c r="H145" s="14">
        <f t="shared" si="5"/>
        <v>159</v>
      </c>
    </row>
    <row r="146" spans="1:14" ht="14" hidden="1" thickBot="1" x14ac:dyDescent="0.2"/>
    <row r="147" spans="1:14" ht="18" hidden="1" x14ac:dyDescent="0.2">
      <c r="A147" s="176" t="s">
        <v>44</v>
      </c>
      <c r="B147" s="177"/>
      <c r="C147" s="177"/>
      <c r="D147" s="177"/>
      <c r="E147" s="177"/>
      <c r="F147" s="177"/>
      <c r="G147" s="177"/>
      <c r="H147" s="178"/>
    </row>
    <row r="148" spans="1:14" ht="18" hidden="1" x14ac:dyDescent="0.2">
      <c r="A148" s="171" t="s">
        <v>19</v>
      </c>
      <c r="B148" s="172"/>
      <c r="C148" s="172"/>
      <c r="D148" s="172"/>
      <c r="E148" s="172"/>
      <c r="F148" s="172"/>
      <c r="G148" s="172"/>
      <c r="H148" s="173"/>
    </row>
    <row r="149" spans="1:14" hidden="1" x14ac:dyDescent="0.15">
      <c r="A149" s="174" t="s">
        <v>0</v>
      </c>
      <c r="B149" s="175"/>
      <c r="C149" s="175"/>
      <c r="D149" s="175"/>
      <c r="E149" s="175"/>
      <c r="F149" s="175"/>
      <c r="G149" s="175"/>
      <c r="H149" s="20"/>
    </row>
    <row r="150" spans="1:14" hidden="1" x14ac:dyDescent="0.15">
      <c r="A150" s="4" t="s">
        <v>4</v>
      </c>
      <c r="B150" s="5" t="s">
        <v>4</v>
      </c>
      <c r="C150" s="19"/>
      <c r="D150" s="21" t="s">
        <v>20</v>
      </c>
      <c r="E150" s="21" t="s">
        <v>21</v>
      </c>
      <c r="F150" s="21" t="s">
        <v>22</v>
      </c>
      <c r="G150" s="21" t="s">
        <v>23</v>
      </c>
      <c r="H150" s="20" t="s">
        <v>24</v>
      </c>
    </row>
    <row r="151" spans="1:14" ht="14" hidden="1" x14ac:dyDescent="0.15">
      <c r="A151" s="4">
        <v>18</v>
      </c>
      <c r="B151" s="6"/>
      <c r="C151" s="16"/>
      <c r="D151" s="88">
        <v>3586</v>
      </c>
      <c r="E151" s="88">
        <v>2783</v>
      </c>
      <c r="F151" s="88">
        <v>2146</v>
      </c>
      <c r="G151" s="84">
        <v>1857</v>
      </c>
      <c r="H151" s="84">
        <v>1419</v>
      </c>
      <c r="J151" s="1" t="b">
        <v>1</v>
      </c>
      <c r="K151" s="1" t="b">
        <v>1</v>
      </c>
      <c r="L151" s="1" t="b">
        <v>1</v>
      </c>
      <c r="M151" s="1" t="b">
        <v>1</v>
      </c>
      <c r="N151" s="1" t="b">
        <v>1</v>
      </c>
    </row>
    <row r="152" spans="1:14" ht="14" hidden="1" x14ac:dyDescent="0.15">
      <c r="A152" s="4">
        <v>19</v>
      </c>
      <c r="B152" s="6"/>
      <c r="C152" s="16"/>
      <c r="D152" s="88">
        <v>3684</v>
      </c>
      <c r="E152" s="88">
        <v>2866</v>
      </c>
      <c r="F152" s="88">
        <v>2207</v>
      </c>
      <c r="G152" s="84">
        <v>1911</v>
      </c>
      <c r="H152" s="84">
        <v>1461</v>
      </c>
      <c r="J152" s="1" t="b">
        <v>1</v>
      </c>
      <c r="K152" s="1" t="b">
        <v>1</v>
      </c>
      <c r="L152" s="1" t="b">
        <v>1</v>
      </c>
      <c r="M152" s="1" t="b">
        <v>1</v>
      </c>
      <c r="N152" s="1" t="b">
        <v>1</v>
      </c>
    </row>
    <row r="153" spans="1:14" ht="14" hidden="1" x14ac:dyDescent="0.15">
      <c r="A153" s="4">
        <v>20</v>
      </c>
      <c r="B153" s="6"/>
      <c r="C153" s="16"/>
      <c r="D153" s="88">
        <v>3779</v>
      </c>
      <c r="E153" s="88">
        <v>2955</v>
      </c>
      <c r="F153" s="88">
        <v>2272</v>
      </c>
      <c r="G153" s="84">
        <v>1969</v>
      </c>
      <c r="H153" s="84">
        <v>1500</v>
      </c>
      <c r="J153" s="1" t="b">
        <v>1</v>
      </c>
      <c r="K153" s="1" t="b">
        <v>1</v>
      </c>
      <c r="L153" s="1" t="b">
        <v>1</v>
      </c>
      <c r="M153" s="1" t="b">
        <v>1</v>
      </c>
      <c r="N153" s="1" t="b">
        <v>1</v>
      </c>
    </row>
    <row r="154" spans="1:14" ht="14" hidden="1" x14ac:dyDescent="0.15">
      <c r="A154" s="4">
        <v>21</v>
      </c>
      <c r="B154" s="6"/>
      <c r="C154" s="16"/>
      <c r="D154" s="88">
        <v>3881</v>
      </c>
      <c r="E154" s="88">
        <v>3044</v>
      </c>
      <c r="F154" s="88">
        <v>2336</v>
      </c>
      <c r="G154" s="84">
        <v>2024</v>
      </c>
      <c r="H154" s="84">
        <v>1542</v>
      </c>
      <c r="J154" s="1" t="b">
        <v>1</v>
      </c>
      <c r="K154" s="1" t="b">
        <v>1</v>
      </c>
      <c r="L154" s="1" t="b">
        <v>1</v>
      </c>
      <c r="M154" s="1" t="b">
        <v>1</v>
      </c>
      <c r="N154" s="1" t="b">
        <v>1</v>
      </c>
    </row>
    <row r="155" spans="1:14" ht="14" hidden="1" x14ac:dyDescent="0.15">
      <c r="A155" s="4">
        <v>22</v>
      </c>
      <c r="B155" s="6"/>
      <c r="C155" s="16"/>
      <c r="D155" s="88">
        <v>3985</v>
      </c>
      <c r="E155" s="88">
        <v>3138</v>
      </c>
      <c r="F155" s="88">
        <v>2404</v>
      </c>
      <c r="G155" s="84">
        <v>2081</v>
      </c>
      <c r="H155" s="84">
        <v>1587</v>
      </c>
      <c r="J155" s="1" t="b">
        <v>1</v>
      </c>
      <c r="K155" s="1" t="b">
        <v>1</v>
      </c>
      <c r="L155" s="1" t="b">
        <v>1</v>
      </c>
      <c r="M155" s="1" t="b">
        <v>1</v>
      </c>
      <c r="N155" s="1" t="b">
        <v>1</v>
      </c>
    </row>
    <row r="156" spans="1:14" ht="14" hidden="1" x14ac:dyDescent="0.15">
      <c r="A156" s="4">
        <v>23</v>
      </c>
      <c r="B156" s="6"/>
      <c r="C156" s="16"/>
      <c r="D156" s="88">
        <v>4084</v>
      </c>
      <c r="E156" s="88">
        <v>3233</v>
      </c>
      <c r="F156" s="88">
        <v>2468</v>
      </c>
      <c r="G156" s="84">
        <v>2142</v>
      </c>
      <c r="H156" s="84">
        <v>1627</v>
      </c>
      <c r="J156" s="1" t="b">
        <v>1</v>
      </c>
      <c r="K156" s="1" t="b">
        <v>1</v>
      </c>
      <c r="L156" s="1" t="b">
        <v>1</v>
      </c>
      <c r="M156" s="1" t="b">
        <v>1</v>
      </c>
      <c r="N156" s="1" t="b">
        <v>1</v>
      </c>
    </row>
    <row r="157" spans="1:14" ht="14" hidden="1" x14ac:dyDescent="0.15">
      <c r="A157" s="4">
        <v>24</v>
      </c>
      <c r="B157" s="6"/>
      <c r="C157" s="16"/>
      <c r="D157" s="88">
        <v>4189</v>
      </c>
      <c r="E157" s="88">
        <v>3324</v>
      </c>
      <c r="F157" s="88">
        <v>2539</v>
      </c>
      <c r="G157" s="84">
        <v>2201</v>
      </c>
      <c r="H157" s="84">
        <v>1667</v>
      </c>
      <c r="J157" s="1" t="b">
        <v>1</v>
      </c>
      <c r="K157" s="1" t="b">
        <v>1</v>
      </c>
      <c r="L157" s="1" t="b">
        <v>1</v>
      </c>
      <c r="M157" s="1" t="b">
        <v>1</v>
      </c>
      <c r="N157" s="1" t="b">
        <v>1</v>
      </c>
    </row>
    <row r="158" spans="1:14" ht="14" hidden="1" x14ac:dyDescent="0.15">
      <c r="A158" s="4">
        <v>25</v>
      </c>
      <c r="B158" s="6"/>
      <c r="C158" s="16"/>
      <c r="D158" s="88">
        <v>4289</v>
      </c>
      <c r="E158" s="88">
        <v>3420</v>
      </c>
      <c r="F158" s="88">
        <v>2609</v>
      </c>
      <c r="G158" s="84">
        <v>2256</v>
      </c>
      <c r="H158" s="84">
        <v>1708</v>
      </c>
      <c r="J158" s="1" t="b">
        <v>1</v>
      </c>
      <c r="K158" s="1" t="b">
        <v>1</v>
      </c>
      <c r="L158" s="1" t="b">
        <v>1</v>
      </c>
      <c r="M158" s="1" t="b">
        <v>1</v>
      </c>
      <c r="N158" s="1" t="b">
        <v>1</v>
      </c>
    </row>
    <row r="159" spans="1:14" ht="14" hidden="1" x14ac:dyDescent="0.15">
      <c r="A159" s="4">
        <v>26</v>
      </c>
      <c r="B159" s="6"/>
      <c r="C159" s="16"/>
      <c r="D159" s="88">
        <v>4395</v>
      </c>
      <c r="E159" s="88">
        <v>3514</v>
      </c>
      <c r="F159" s="88">
        <v>2671</v>
      </c>
      <c r="G159" s="84">
        <v>2317</v>
      </c>
      <c r="H159" s="84">
        <v>1756</v>
      </c>
      <c r="J159" s="1" t="b">
        <v>1</v>
      </c>
      <c r="K159" s="1" t="b">
        <v>1</v>
      </c>
      <c r="L159" s="1" t="b">
        <v>1</v>
      </c>
      <c r="M159" s="1" t="b">
        <v>1</v>
      </c>
      <c r="N159" s="1" t="b">
        <v>1</v>
      </c>
    </row>
    <row r="160" spans="1:14" ht="14" hidden="1" x14ac:dyDescent="0.15">
      <c r="A160" s="4">
        <v>27</v>
      </c>
      <c r="B160" s="6"/>
      <c r="C160" s="16"/>
      <c r="D160" s="88">
        <v>4495</v>
      </c>
      <c r="E160" s="88">
        <v>3606</v>
      </c>
      <c r="F160" s="88">
        <v>2741</v>
      </c>
      <c r="G160" s="84">
        <v>2376</v>
      </c>
      <c r="H160" s="84">
        <v>1797</v>
      </c>
      <c r="J160" s="1" t="b">
        <v>1</v>
      </c>
      <c r="K160" s="1" t="b">
        <v>1</v>
      </c>
      <c r="L160" s="1" t="b">
        <v>1</v>
      </c>
      <c r="M160" s="1" t="b">
        <v>1</v>
      </c>
      <c r="N160" s="1" t="b">
        <v>1</v>
      </c>
    </row>
    <row r="161" spans="1:14" ht="14" hidden="1" x14ac:dyDescent="0.15">
      <c r="A161" s="4">
        <v>28</v>
      </c>
      <c r="B161" s="6"/>
      <c r="C161" s="16"/>
      <c r="D161" s="88">
        <v>4666</v>
      </c>
      <c r="E161" s="88">
        <v>3729</v>
      </c>
      <c r="F161" s="88">
        <v>2787</v>
      </c>
      <c r="G161" s="84">
        <v>2424</v>
      </c>
      <c r="H161" s="84">
        <v>1866</v>
      </c>
      <c r="J161" s="1" t="b">
        <v>1</v>
      </c>
      <c r="K161" s="1" t="b">
        <v>1</v>
      </c>
      <c r="L161" s="1" t="b">
        <v>1</v>
      </c>
      <c r="M161" s="1" t="b">
        <v>1</v>
      </c>
      <c r="N161" s="1" t="b">
        <v>1</v>
      </c>
    </row>
    <row r="162" spans="1:14" ht="14" hidden="1" x14ac:dyDescent="0.15">
      <c r="A162" s="4">
        <v>29</v>
      </c>
      <c r="B162" s="6"/>
      <c r="C162" s="16"/>
      <c r="D162" s="88">
        <v>4832</v>
      </c>
      <c r="E162" s="88">
        <v>3850</v>
      </c>
      <c r="F162" s="88">
        <v>2832</v>
      </c>
      <c r="G162" s="84">
        <v>2472</v>
      </c>
      <c r="H162" s="84">
        <v>1931</v>
      </c>
      <c r="J162" s="1" t="b">
        <v>1</v>
      </c>
      <c r="K162" s="1" t="b">
        <v>1</v>
      </c>
      <c r="L162" s="1" t="b">
        <v>1</v>
      </c>
      <c r="M162" s="1" t="b">
        <v>1</v>
      </c>
      <c r="N162" s="1" t="b">
        <v>1</v>
      </c>
    </row>
    <row r="163" spans="1:14" ht="14" hidden="1" x14ac:dyDescent="0.15">
      <c r="A163" s="4">
        <v>30</v>
      </c>
      <c r="B163" s="6"/>
      <c r="C163" s="16"/>
      <c r="D163" s="88">
        <v>4994</v>
      </c>
      <c r="E163" s="88">
        <v>3979</v>
      </c>
      <c r="F163" s="88">
        <v>2874</v>
      </c>
      <c r="G163" s="86">
        <v>2522</v>
      </c>
      <c r="H163" s="86">
        <v>1995</v>
      </c>
      <c r="J163" s="1" t="b">
        <v>1</v>
      </c>
      <c r="K163" s="1" t="b">
        <v>1</v>
      </c>
      <c r="L163" s="1" t="b">
        <v>1</v>
      </c>
      <c r="M163" s="1" t="b">
        <v>1</v>
      </c>
      <c r="N163" s="1" t="b">
        <v>1</v>
      </c>
    </row>
    <row r="164" spans="1:14" ht="14" hidden="1" x14ac:dyDescent="0.15">
      <c r="A164" s="4">
        <v>31</v>
      </c>
      <c r="B164" s="6"/>
      <c r="C164" s="16"/>
      <c r="D164" s="88">
        <v>5163</v>
      </c>
      <c r="E164" s="88">
        <v>4104</v>
      </c>
      <c r="F164" s="88">
        <v>2919</v>
      </c>
      <c r="G164" s="87">
        <v>2569</v>
      </c>
      <c r="H164" s="87">
        <v>2062</v>
      </c>
      <c r="J164" s="1" t="b">
        <v>1</v>
      </c>
      <c r="K164" s="1" t="b">
        <v>1</v>
      </c>
      <c r="L164" s="1" t="b">
        <v>1</v>
      </c>
      <c r="M164" s="1" t="b">
        <v>1</v>
      </c>
      <c r="N164" s="1" t="b">
        <v>1</v>
      </c>
    </row>
    <row r="165" spans="1:14" ht="14" hidden="1" x14ac:dyDescent="0.15">
      <c r="A165" s="4">
        <v>32</v>
      </c>
      <c r="B165" s="6"/>
      <c r="C165" s="16"/>
      <c r="D165" s="88">
        <v>5330</v>
      </c>
      <c r="E165" s="88">
        <v>4227</v>
      </c>
      <c r="F165" s="88">
        <v>2968</v>
      </c>
      <c r="G165" s="87">
        <v>2619</v>
      </c>
      <c r="H165" s="87">
        <v>2126</v>
      </c>
      <c r="J165" s="1" t="b">
        <v>1</v>
      </c>
      <c r="K165" s="1" t="b">
        <v>1</v>
      </c>
      <c r="L165" s="1" t="b">
        <v>1</v>
      </c>
      <c r="M165" s="1" t="b">
        <v>1</v>
      </c>
      <c r="N165" s="1" t="b">
        <v>1</v>
      </c>
    </row>
    <row r="166" spans="1:14" ht="14" hidden="1" x14ac:dyDescent="0.15">
      <c r="A166" s="4">
        <v>33</v>
      </c>
      <c r="B166" s="6"/>
      <c r="C166" s="16"/>
      <c r="D166" s="88">
        <v>5439</v>
      </c>
      <c r="E166" s="88">
        <v>4316</v>
      </c>
      <c r="F166" s="88">
        <v>3038</v>
      </c>
      <c r="G166" s="87">
        <v>2670</v>
      </c>
      <c r="H166" s="87">
        <v>2182</v>
      </c>
      <c r="J166" s="1" t="b">
        <v>1</v>
      </c>
      <c r="K166" s="1" t="b">
        <v>1</v>
      </c>
      <c r="L166" s="1" t="b">
        <v>1</v>
      </c>
      <c r="M166" s="1" t="b">
        <v>1</v>
      </c>
      <c r="N166" s="1" t="b">
        <v>1</v>
      </c>
    </row>
    <row r="167" spans="1:14" ht="14" hidden="1" x14ac:dyDescent="0.15">
      <c r="A167" s="4">
        <v>34</v>
      </c>
      <c r="B167" s="6"/>
      <c r="C167" s="16"/>
      <c r="D167" s="88">
        <v>5553</v>
      </c>
      <c r="E167" s="88">
        <v>4409</v>
      </c>
      <c r="F167" s="88">
        <v>3115</v>
      </c>
      <c r="G167" s="87">
        <v>2722</v>
      </c>
      <c r="H167" s="87">
        <v>2233</v>
      </c>
      <c r="J167" s="1" t="b">
        <v>1</v>
      </c>
      <c r="K167" s="1" t="b">
        <v>1</v>
      </c>
      <c r="L167" s="1" t="b">
        <v>1</v>
      </c>
      <c r="M167" s="1" t="b">
        <v>1</v>
      </c>
      <c r="N167" s="1" t="b">
        <v>1</v>
      </c>
    </row>
    <row r="168" spans="1:14" ht="14" hidden="1" x14ac:dyDescent="0.15">
      <c r="A168" s="4">
        <v>35</v>
      </c>
      <c r="B168" s="6"/>
      <c r="C168" s="16"/>
      <c r="D168" s="88">
        <v>5661</v>
      </c>
      <c r="E168" s="88">
        <v>4508</v>
      </c>
      <c r="F168" s="88">
        <v>3190</v>
      </c>
      <c r="G168" s="87">
        <v>2777</v>
      </c>
      <c r="H168" s="87">
        <v>2285</v>
      </c>
      <c r="J168" s="1" t="b">
        <v>1</v>
      </c>
      <c r="K168" s="1" t="b">
        <v>1</v>
      </c>
      <c r="L168" s="1" t="b">
        <v>1</v>
      </c>
      <c r="M168" s="1" t="b">
        <v>1</v>
      </c>
      <c r="N168" s="1" t="b">
        <v>1</v>
      </c>
    </row>
    <row r="169" spans="1:14" ht="14" hidden="1" x14ac:dyDescent="0.15">
      <c r="A169" s="4">
        <v>36</v>
      </c>
      <c r="B169" s="6"/>
      <c r="C169" s="16"/>
      <c r="D169" s="88">
        <v>5772</v>
      </c>
      <c r="E169" s="88">
        <v>4602</v>
      </c>
      <c r="F169" s="88">
        <v>3262</v>
      </c>
      <c r="G169" s="87">
        <v>2828</v>
      </c>
      <c r="H169" s="87">
        <v>2331</v>
      </c>
      <c r="J169" s="1" t="b">
        <v>1</v>
      </c>
      <c r="K169" s="1" t="b">
        <v>1</v>
      </c>
      <c r="L169" s="1" t="b">
        <v>1</v>
      </c>
      <c r="M169" s="1" t="b">
        <v>1</v>
      </c>
      <c r="N169" s="1" t="b">
        <v>1</v>
      </c>
    </row>
    <row r="170" spans="1:14" ht="14" hidden="1" x14ac:dyDescent="0.15">
      <c r="A170" s="4">
        <v>37</v>
      </c>
      <c r="B170" s="6"/>
      <c r="C170" s="16"/>
      <c r="D170" s="88">
        <v>5881</v>
      </c>
      <c r="E170" s="88">
        <v>4690</v>
      </c>
      <c r="F170" s="88">
        <v>3339</v>
      </c>
      <c r="G170" s="87">
        <v>2878</v>
      </c>
      <c r="H170" s="87">
        <v>2385</v>
      </c>
      <c r="J170" s="1" t="b">
        <v>1</v>
      </c>
      <c r="K170" s="1" t="b">
        <v>1</v>
      </c>
      <c r="L170" s="1" t="b">
        <v>1</v>
      </c>
      <c r="M170" s="1" t="b">
        <v>1</v>
      </c>
      <c r="N170" s="1" t="b">
        <v>1</v>
      </c>
    </row>
    <row r="171" spans="1:14" ht="14" hidden="1" x14ac:dyDescent="0.15">
      <c r="A171" s="4">
        <v>38</v>
      </c>
      <c r="B171" s="6"/>
      <c r="C171" s="16"/>
      <c r="D171" s="88">
        <v>5995</v>
      </c>
      <c r="E171" s="88">
        <v>4794</v>
      </c>
      <c r="F171" s="88">
        <v>3394</v>
      </c>
      <c r="G171" s="87">
        <v>2936</v>
      </c>
      <c r="H171" s="87">
        <v>2435</v>
      </c>
      <c r="J171" s="1" t="b">
        <v>1</v>
      </c>
      <c r="K171" s="1" t="b">
        <v>1</v>
      </c>
      <c r="L171" s="1" t="b">
        <v>1</v>
      </c>
      <c r="M171" s="1" t="b">
        <v>1</v>
      </c>
      <c r="N171" s="1" t="b">
        <v>1</v>
      </c>
    </row>
    <row r="172" spans="1:14" ht="14" hidden="1" x14ac:dyDescent="0.15">
      <c r="A172" s="4">
        <v>39</v>
      </c>
      <c r="B172" s="6"/>
      <c r="C172" s="16"/>
      <c r="D172" s="88">
        <v>6103</v>
      </c>
      <c r="E172" s="88">
        <v>4892</v>
      </c>
      <c r="F172" s="88">
        <v>3448</v>
      </c>
      <c r="G172" s="87">
        <v>2993</v>
      </c>
      <c r="H172" s="87">
        <v>2483</v>
      </c>
      <c r="J172" s="1" t="b">
        <v>1</v>
      </c>
      <c r="K172" s="1" t="b">
        <v>1</v>
      </c>
      <c r="L172" s="1" t="b">
        <v>1</v>
      </c>
      <c r="M172" s="1" t="b">
        <v>1</v>
      </c>
      <c r="N172" s="1" t="b">
        <v>1</v>
      </c>
    </row>
    <row r="173" spans="1:14" ht="14" hidden="1" x14ac:dyDescent="0.15">
      <c r="A173" s="4">
        <v>40</v>
      </c>
      <c r="B173" s="6"/>
      <c r="C173" s="16"/>
      <c r="D173" s="88">
        <v>6212</v>
      </c>
      <c r="E173" s="88">
        <v>4994</v>
      </c>
      <c r="F173" s="88">
        <v>3505</v>
      </c>
      <c r="G173" s="87">
        <v>3048</v>
      </c>
      <c r="H173" s="87">
        <v>2532</v>
      </c>
      <c r="J173" s="1" t="b">
        <v>1</v>
      </c>
      <c r="K173" s="1" t="b">
        <v>1</v>
      </c>
      <c r="L173" s="1" t="b">
        <v>1</v>
      </c>
      <c r="M173" s="1" t="b">
        <v>1</v>
      </c>
      <c r="N173" s="1" t="b">
        <v>1</v>
      </c>
    </row>
    <row r="174" spans="1:14" ht="14" hidden="1" x14ac:dyDescent="0.15">
      <c r="A174" s="4">
        <v>41</v>
      </c>
      <c r="B174" s="6"/>
      <c r="C174" s="16"/>
      <c r="D174" s="88">
        <v>6317</v>
      </c>
      <c r="E174" s="88">
        <v>5098</v>
      </c>
      <c r="F174" s="88">
        <v>3564</v>
      </c>
      <c r="G174" s="87">
        <v>3109</v>
      </c>
      <c r="H174" s="87">
        <v>2579</v>
      </c>
      <c r="J174" s="1" t="b">
        <v>1</v>
      </c>
      <c r="K174" s="1" t="b">
        <v>1</v>
      </c>
      <c r="L174" s="1" t="b">
        <v>1</v>
      </c>
      <c r="M174" s="1" t="b">
        <v>1</v>
      </c>
      <c r="N174" s="1" t="b">
        <v>1</v>
      </c>
    </row>
    <row r="175" spans="1:14" ht="14" hidden="1" x14ac:dyDescent="0.15">
      <c r="A175" s="4">
        <v>42</v>
      </c>
      <c r="B175" s="6"/>
      <c r="C175" s="16"/>
      <c r="D175" s="88">
        <v>6426</v>
      </c>
      <c r="E175" s="88">
        <v>5200</v>
      </c>
      <c r="F175" s="88">
        <v>3618</v>
      </c>
      <c r="G175" s="87">
        <v>3164</v>
      </c>
      <c r="H175" s="87">
        <v>2629</v>
      </c>
      <c r="J175" s="1" t="b">
        <v>1</v>
      </c>
      <c r="K175" s="1" t="b">
        <v>1</v>
      </c>
      <c r="L175" s="1" t="b">
        <v>1</v>
      </c>
      <c r="M175" s="1" t="b">
        <v>1</v>
      </c>
      <c r="N175" s="1" t="b">
        <v>1</v>
      </c>
    </row>
    <row r="176" spans="1:14" ht="14" hidden="1" x14ac:dyDescent="0.15">
      <c r="A176" s="4">
        <v>43</v>
      </c>
      <c r="B176" s="6"/>
      <c r="C176" s="16"/>
      <c r="D176" s="88">
        <v>6652</v>
      </c>
      <c r="E176" s="88">
        <v>5403</v>
      </c>
      <c r="F176" s="88">
        <v>3755</v>
      </c>
      <c r="G176" s="87">
        <v>3278</v>
      </c>
      <c r="H176" s="87">
        <v>2725</v>
      </c>
      <c r="J176" s="1" t="b">
        <v>1</v>
      </c>
      <c r="K176" s="1" t="b">
        <v>1</v>
      </c>
      <c r="L176" s="1" t="b">
        <v>1</v>
      </c>
      <c r="M176" s="1" t="b">
        <v>1</v>
      </c>
      <c r="N176" s="1" t="b">
        <v>1</v>
      </c>
    </row>
    <row r="177" spans="1:14" ht="14" hidden="1" x14ac:dyDescent="0.15">
      <c r="A177" s="4">
        <v>44</v>
      </c>
      <c r="B177" s="6"/>
      <c r="C177" s="16"/>
      <c r="D177" s="88">
        <v>6874</v>
      </c>
      <c r="E177" s="88">
        <v>5606</v>
      </c>
      <c r="F177" s="88">
        <v>3891</v>
      </c>
      <c r="G177" s="87">
        <v>3399</v>
      </c>
      <c r="H177" s="87">
        <v>2823</v>
      </c>
      <c r="J177" s="1" t="b">
        <v>1</v>
      </c>
      <c r="K177" s="1" t="b">
        <v>1</v>
      </c>
      <c r="L177" s="1" t="b">
        <v>1</v>
      </c>
      <c r="M177" s="1" t="b">
        <v>1</v>
      </c>
      <c r="N177" s="1" t="b">
        <v>1</v>
      </c>
    </row>
    <row r="178" spans="1:14" ht="14" hidden="1" x14ac:dyDescent="0.15">
      <c r="A178" s="4">
        <v>45</v>
      </c>
      <c r="B178" s="6"/>
      <c r="C178" s="16"/>
      <c r="D178" s="88">
        <v>7107</v>
      </c>
      <c r="E178" s="88">
        <v>5809</v>
      </c>
      <c r="F178" s="88">
        <v>4025</v>
      </c>
      <c r="G178" s="87">
        <v>3515</v>
      </c>
      <c r="H178" s="87">
        <v>2917</v>
      </c>
      <c r="J178" s="1" t="b">
        <v>1</v>
      </c>
      <c r="K178" s="1" t="b">
        <v>1</v>
      </c>
      <c r="L178" s="1" t="b">
        <v>1</v>
      </c>
      <c r="M178" s="1" t="b">
        <v>1</v>
      </c>
      <c r="N178" s="1" t="b">
        <v>1</v>
      </c>
    </row>
    <row r="179" spans="1:14" ht="14" hidden="1" x14ac:dyDescent="0.15">
      <c r="A179" s="4">
        <v>46</v>
      </c>
      <c r="B179" s="6"/>
      <c r="C179" s="16"/>
      <c r="D179" s="88">
        <v>7329</v>
      </c>
      <c r="E179" s="88">
        <v>6013</v>
      </c>
      <c r="F179" s="88">
        <v>4161</v>
      </c>
      <c r="G179" s="87">
        <v>3632</v>
      </c>
      <c r="H179" s="87">
        <v>3018</v>
      </c>
      <c r="J179" s="1" t="b">
        <v>1</v>
      </c>
      <c r="K179" s="1" t="b">
        <v>1</v>
      </c>
      <c r="L179" s="1" t="b">
        <v>1</v>
      </c>
      <c r="M179" s="1" t="b">
        <v>1</v>
      </c>
      <c r="N179" s="1" t="b">
        <v>1</v>
      </c>
    </row>
    <row r="180" spans="1:14" ht="14" hidden="1" x14ac:dyDescent="0.15">
      <c r="A180" s="4">
        <v>47</v>
      </c>
      <c r="B180" s="6"/>
      <c r="C180" s="16"/>
      <c r="D180" s="88">
        <v>7554</v>
      </c>
      <c r="E180" s="88">
        <v>6216</v>
      </c>
      <c r="F180" s="88">
        <v>4298</v>
      </c>
      <c r="G180" s="87">
        <v>3748</v>
      </c>
      <c r="H180" s="87">
        <v>3115</v>
      </c>
      <c r="J180" s="1" t="b">
        <v>1</v>
      </c>
      <c r="K180" s="1" t="b">
        <v>1</v>
      </c>
      <c r="L180" s="1" t="b">
        <v>1</v>
      </c>
      <c r="M180" s="1" t="b">
        <v>1</v>
      </c>
      <c r="N180" s="1" t="b">
        <v>1</v>
      </c>
    </row>
    <row r="181" spans="1:14" ht="14" hidden="1" x14ac:dyDescent="0.15">
      <c r="A181" s="4">
        <v>48</v>
      </c>
      <c r="B181" s="6"/>
      <c r="C181" s="16"/>
      <c r="D181" s="88">
        <v>7771</v>
      </c>
      <c r="E181" s="88">
        <v>6330</v>
      </c>
      <c r="F181" s="88">
        <v>4418</v>
      </c>
      <c r="G181" s="87">
        <v>3859</v>
      </c>
      <c r="H181" s="87">
        <v>3168</v>
      </c>
      <c r="J181" s="1" t="b">
        <v>1</v>
      </c>
      <c r="K181" s="1" t="b">
        <v>1</v>
      </c>
      <c r="L181" s="1" t="b">
        <v>1</v>
      </c>
      <c r="M181" s="1" t="b">
        <v>1</v>
      </c>
      <c r="N181" s="1" t="b">
        <v>1</v>
      </c>
    </row>
    <row r="182" spans="1:14" ht="14" hidden="1" x14ac:dyDescent="0.15">
      <c r="A182" s="4">
        <v>49</v>
      </c>
      <c r="B182" s="6"/>
      <c r="C182" s="16"/>
      <c r="D182" s="88">
        <v>7987</v>
      </c>
      <c r="E182" s="88">
        <v>6444</v>
      </c>
      <c r="F182" s="88">
        <v>4543</v>
      </c>
      <c r="G182" s="87">
        <v>3961</v>
      </c>
      <c r="H182" s="87">
        <v>3222</v>
      </c>
      <c r="J182" s="1" t="b">
        <v>1</v>
      </c>
      <c r="K182" s="1" t="b">
        <v>1</v>
      </c>
      <c r="L182" s="1" t="b">
        <v>1</v>
      </c>
      <c r="M182" s="1" t="b">
        <v>1</v>
      </c>
      <c r="N182" s="1" t="b">
        <v>1</v>
      </c>
    </row>
    <row r="183" spans="1:14" ht="14" hidden="1" x14ac:dyDescent="0.15">
      <c r="A183" s="4">
        <v>50</v>
      </c>
      <c r="B183" s="6"/>
      <c r="C183" s="16"/>
      <c r="D183" s="88">
        <v>8201</v>
      </c>
      <c r="E183" s="88">
        <v>6556</v>
      </c>
      <c r="F183" s="88">
        <v>4666</v>
      </c>
      <c r="G183" s="87">
        <v>4073</v>
      </c>
      <c r="H183" s="87">
        <v>3277</v>
      </c>
      <c r="J183" s="1" t="b">
        <v>1</v>
      </c>
      <c r="K183" s="1" t="b">
        <v>1</v>
      </c>
      <c r="L183" s="1" t="b">
        <v>1</v>
      </c>
      <c r="M183" s="1" t="b">
        <v>1</v>
      </c>
      <c r="N183" s="1" t="b">
        <v>1</v>
      </c>
    </row>
    <row r="184" spans="1:14" ht="14" hidden="1" x14ac:dyDescent="0.15">
      <c r="A184" s="4">
        <v>51</v>
      </c>
      <c r="B184" s="6"/>
      <c r="C184" s="16"/>
      <c r="D184" s="88">
        <v>8416</v>
      </c>
      <c r="E184" s="88">
        <v>6665</v>
      </c>
      <c r="F184" s="88">
        <v>4785</v>
      </c>
      <c r="G184" s="87">
        <v>4178</v>
      </c>
      <c r="H184" s="87">
        <v>3333</v>
      </c>
      <c r="J184" s="1" t="b">
        <v>1</v>
      </c>
      <c r="K184" s="1" t="b">
        <v>1</v>
      </c>
      <c r="L184" s="1" t="b">
        <v>1</v>
      </c>
      <c r="M184" s="1" t="b">
        <v>1</v>
      </c>
      <c r="N184" s="1" t="b">
        <v>1</v>
      </c>
    </row>
    <row r="185" spans="1:14" ht="14" hidden="1" x14ac:dyDescent="0.15">
      <c r="A185" s="4">
        <v>52</v>
      </c>
      <c r="B185" s="6"/>
      <c r="C185" s="16"/>
      <c r="D185" s="88">
        <v>8635</v>
      </c>
      <c r="E185" s="88">
        <v>6779</v>
      </c>
      <c r="F185" s="88">
        <v>4908</v>
      </c>
      <c r="G185" s="87">
        <v>4288</v>
      </c>
      <c r="H185" s="87">
        <v>3389</v>
      </c>
      <c r="J185" s="1" t="b">
        <v>1</v>
      </c>
      <c r="K185" s="1" t="b">
        <v>1</v>
      </c>
      <c r="L185" s="1" t="b">
        <v>1</v>
      </c>
      <c r="M185" s="1" t="b">
        <v>1</v>
      </c>
      <c r="N185" s="1" t="b">
        <v>1</v>
      </c>
    </row>
    <row r="186" spans="1:14" ht="14" hidden="1" x14ac:dyDescent="0.15">
      <c r="A186" s="4">
        <v>53</v>
      </c>
      <c r="B186" s="6"/>
      <c r="C186" s="16"/>
      <c r="D186" s="88">
        <v>8937</v>
      </c>
      <c r="E186" s="88">
        <v>7042</v>
      </c>
      <c r="F186" s="88">
        <v>5090</v>
      </c>
      <c r="G186" s="87">
        <v>4444</v>
      </c>
      <c r="H186" s="87">
        <v>3514</v>
      </c>
      <c r="J186" s="1" t="b">
        <v>1</v>
      </c>
      <c r="K186" s="1" t="b">
        <v>1</v>
      </c>
      <c r="L186" s="1" t="b">
        <v>1</v>
      </c>
      <c r="M186" s="1" t="b">
        <v>1</v>
      </c>
      <c r="N186" s="1" t="b">
        <v>1</v>
      </c>
    </row>
    <row r="187" spans="1:14" ht="14" hidden="1" x14ac:dyDescent="0.15">
      <c r="A187" s="4">
        <v>54</v>
      </c>
      <c r="B187" s="6"/>
      <c r="C187" s="16"/>
      <c r="D187" s="88">
        <v>9239</v>
      </c>
      <c r="E187" s="88">
        <v>7309</v>
      </c>
      <c r="F187" s="88">
        <v>5271</v>
      </c>
      <c r="G187" s="87">
        <v>4603</v>
      </c>
      <c r="H187" s="87">
        <v>3637</v>
      </c>
      <c r="J187" s="1" t="b">
        <v>1</v>
      </c>
      <c r="K187" s="1" t="b">
        <v>1</v>
      </c>
      <c r="L187" s="1" t="b">
        <v>1</v>
      </c>
      <c r="M187" s="1" t="b">
        <v>1</v>
      </c>
      <c r="N187" s="1" t="b">
        <v>1</v>
      </c>
    </row>
    <row r="188" spans="1:14" ht="14" hidden="1" x14ac:dyDescent="0.15">
      <c r="A188" s="4">
        <v>55</v>
      </c>
      <c r="B188" s="6"/>
      <c r="C188" s="16"/>
      <c r="D188" s="88">
        <v>9543</v>
      </c>
      <c r="E188" s="88">
        <v>7572</v>
      </c>
      <c r="F188" s="88">
        <v>5454</v>
      </c>
      <c r="G188" s="87">
        <v>4762</v>
      </c>
      <c r="H188" s="87">
        <v>3765</v>
      </c>
      <c r="J188" s="1" t="b">
        <v>1</v>
      </c>
      <c r="K188" s="1" t="b">
        <v>1</v>
      </c>
      <c r="L188" s="1" t="b">
        <v>1</v>
      </c>
      <c r="M188" s="1" t="b">
        <v>1</v>
      </c>
      <c r="N188" s="1" t="b">
        <v>1</v>
      </c>
    </row>
    <row r="189" spans="1:14" ht="14" hidden="1" x14ac:dyDescent="0.15">
      <c r="A189" s="4">
        <v>56</v>
      </c>
      <c r="B189" s="6"/>
      <c r="C189" s="16"/>
      <c r="D189" s="88">
        <v>9846</v>
      </c>
      <c r="E189" s="88">
        <v>7836</v>
      </c>
      <c r="F189" s="88">
        <v>5635</v>
      </c>
      <c r="G189" s="87">
        <v>4919</v>
      </c>
      <c r="H189" s="87">
        <v>3886</v>
      </c>
      <c r="J189" s="1" t="b">
        <v>1</v>
      </c>
      <c r="K189" s="1" t="b">
        <v>1</v>
      </c>
      <c r="L189" s="1" t="b">
        <v>1</v>
      </c>
      <c r="M189" s="1" t="b">
        <v>1</v>
      </c>
      <c r="N189" s="1" t="b">
        <v>1</v>
      </c>
    </row>
    <row r="190" spans="1:14" ht="14" hidden="1" x14ac:dyDescent="0.15">
      <c r="A190" s="4">
        <v>57</v>
      </c>
      <c r="B190" s="6"/>
      <c r="C190" s="16"/>
      <c r="D190" s="88">
        <v>10147</v>
      </c>
      <c r="E190" s="88">
        <v>8103</v>
      </c>
      <c r="F190" s="88">
        <v>5819</v>
      </c>
      <c r="G190" s="87">
        <v>5077</v>
      </c>
      <c r="H190" s="87">
        <v>4013</v>
      </c>
      <c r="J190" s="1" t="b">
        <v>1</v>
      </c>
      <c r="K190" s="1" t="b">
        <v>1</v>
      </c>
      <c r="L190" s="1" t="b">
        <v>1</v>
      </c>
      <c r="M190" s="1" t="b">
        <v>1</v>
      </c>
      <c r="N190" s="1" t="b">
        <v>1</v>
      </c>
    </row>
    <row r="191" spans="1:14" ht="14" hidden="1" x14ac:dyDescent="0.15">
      <c r="A191" s="4">
        <v>58</v>
      </c>
      <c r="B191" s="6"/>
      <c r="C191" s="16"/>
      <c r="D191" s="88">
        <v>10681</v>
      </c>
      <c r="E191" s="88">
        <v>8642</v>
      </c>
      <c r="F191" s="88">
        <v>6192</v>
      </c>
      <c r="G191" s="87">
        <v>5422</v>
      </c>
      <c r="H191" s="87">
        <v>4308</v>
      </c>
      <c r="J191" s="1" t="b">
        <v>1</v>
      </c>
      <c r="K191" s="1" t="b">
        <v>1</v>
      </c>
      <c r="L191" s="1" t="b">
        <v>1</v>
      </c>
      <c r="M191" s="1" t="b">
        <v>1</v>
      </c>
      <c r="N191" s="1" t="b">
        <v>1</v>
      </c>
    </row>
    <row r="192" spans="1:14" ht="14" hidden="1" x14ac:dyDescent="0.15">
      <c r="A192" s="4">
        <v>59</v>
      </c>
      <c r="B192" s="6"/>
      <c r="C192" s="16"/>
      <c r="D192" s="88">
        <v>11216</v>
      </c>
      <c r="E192" s="88">
        <v>9185</v>
      </c>
      <c r="F192" s="88">
        <v>6568</v>
      </c>
      <c r="G192" s="87">
        <v>5767</v>
      </c>
      <c r="H192" s="87">
        <v>4603</v>
      </c>
      <c r="J192" s="1" t="b">
        <v>1</v>
      </c>
      <c r="K192" s="1" t="b">
        <v>1</v>
      </c>
      <c r="L192" s="1" t="b">
        <v>1</v>
      </c>
      <c r="M192" s="1" t="b">
        <v>1</v>
      </c>
      <c r="N192" s="1" t="b">
        <v>1</v>
      </c>
    </row>
    <row r="193" spans="1:14" ht="14" hidden="1" x14ac:dyDescent="0.15">
      <c r="A193" s="4">
        <v>60</v>
      </c>
      <c r="B193" s="6"/>
      <c r="C193" s="16"/>
      <c r="D193" s="88">
        <v>11751</v>
      </c>
      <c r="E193" s="88">
        <v>9729</v>
      </c>
      <c r="F193" s="88">
        <v>6945</v>
      </c>
      <c r="G193" s="87">
        <v>6109</v>
      </c>
      <c r="H193" s="87">
        <v>4900</v>
      </c>
      <c r="J193" s="1" t="b">
        <v>1</v>
      </c>
      <c r="K193" s="1" t="b">
        <v>1</v>
      </c>
      <c r="L193" s="1" t="b">
        <v>1</v>
      </c>
      <c r="M193" s="1" t="b">
        <v>1</v>
      </c>
      <c r="N193" s="1" t="b">
        <v>1</v>
      </c>
    </row>
    <row r="194" spans="1:14" ht="14" hidden="1" x14ac:dyDescent="0.15">
      <c r="A194" s="4">
        <v>61</v>
      </c>
      <c r="B194" s="6"/>
      <c r="C194" s="16"/>
      <c r="D194" s="88">
        <v>12405</v>
      </c>
      <c r="E194" s="88">
        <v>10299</v>
      </c>
      <c r="F194" s="88">
        <v>7340</v>
      </c>
      <c r="G194" s="87">
        <v>6466</v>
      </c>
      <c r="H194" s="87">
        <v>5202</v>
      </c>
      <c r="J194" s="1" t="b">
        <v>1</v>
      </c>
      <c r="K194" s="1" t="b">
        <v>1</v>
      </c>
      <c r="L194" s="1" t="b">
        <v>1</v>
      </c>
      <c r="M194" s="1" t="b">
        <v>1</v>
      </c>
      <c r="N194" s="1" t="b">
        <v>1</v>
      </c>
    </row>
    <row r="195" spans="1:14" ht="14" hidden="1" x14ac:dyDescent="0.15">
      <c r="A195" s="4">
        <v>62</v>
      </c>
      <c r="B195" s="6"/>
      <c r="C195" s="16"/>
      <c r="D195" s="88">
        <v>13106</v>
      </c>
      <c r="E195" s="88">
        <v>10881</v>
      </c>
      <c r="F195" s="88">
        <v>7742</v>
      </c>
      <c r="G195" s="87">
        <v>6846</v>
      </c>
      <c r="H195" s="87">
        <v>5506</v>
      </c>
      <c r="J195" s="1" t="b">
        <v>1</v>
      </c>
      <c r="K195" s="1" t="b">
        <v>1</v>
      </c>
      <c r="L195" s="1" t="b">
        <v>1</v>
      </c>
      <c r="M195" s="1" t="b">
        <v>1</v>
      </c>
      <c r="N195" s="1" t="b">
        <v>1</v>
      </c>
    </row>
    <row r="196" spans="1:14" ht="14" hidden="1" x14ac:dyDescent="0.15">
      <c r="A196" s="4">
        <v>63</v>
      </c>
      <c r="B196" s="6"/>
      <c r="C196" s="16"/>
      <c r="D196" s="88">
        <v>13817</v>
      </c>
      <c r="E196" s="88">
        <v>11494</v>
      </c>
      <c r="F196" s="88">
        <v>8157</v>
      </c>
      <c r="G196" s="87">
        <v>7221</v>
      </c>
      <c r="H196" s="87">
        <v>5804</v>
      </c>
      <c r="J196" s="1" t="b">
        <v>1</v>
      </c>
      <c r="K196" s="1" t="b">
        <v>1</v>
      </c>
      <c r="L196" s="1" t="b">
        <v>1</v>
      </c>
      <c r="M196" s="1" t="b">
        <v>1</v>
      </c>
      <c r="N196" s="1" t="b">
        <v>1</v>
      </c>
    </row>
    <row r="197" spans="1:14" ht="14" hidden="1" x14ac:dyDescent="0.15">
      <c r="A197" s="4">
        <v>64</v>
      </c>
      <c r="B197" s="6"/>
      <c r="C197" s="16"/>
      <c r="D197" s="88">
        <v>14569</v>
      </c>
      <c r="E197" s="88">
        <v>12153</v>
      </c>
      <c r="F197" s="88">
        <v>8602</v>
      </c>
      <c r="G197" s="87">
        <v>7607</v>
      </c>
      <c r="H197" s="87">
        <v>6115</v>
      </c>
      <c r="J197" s="1" t="b">
        <v>1</v>
      </c>
      <c r="K197" s="1" t="b">
        <v>1</v>
      </c>
      <c r="L197" s="1" t="b">
        <v>1</v>
      </c>
      <c r="M197" s="1" t="b">
        <v>1</v>
      </c>
      <c r="N197" s="1" t="b">
        <v>1</v>
      </c>
    </row>
    <row r="198" spans="1:14" ht="14" hidden="1" x14ac:dyDescent="0.15">
      <c r="A198" s="4">
        <v>65</v>
      </c>
      <c r="B198" s="6"/>
      <c r="C198" s="16"/>
      <c r="D198" s="88">
        <v>15349</v>
      </c>
      <c r="E198" s="88">
        <v>12834</v>
      </c>
      <c r="F198" s="88">
        <v>9166</v>
      </c>
      <c r="G198" s="87">
        <v>8001</v>
      </c>
      <c r="H198" s="87">
        <v>6426</v>
      </c>
      <c r="J198" s="1" t="b">
        <v>1</v>
      </c>
      <c r="K198" s="1" t="b">
        <v>1</v>
      </c>
      <c r="L198" s="1" t="b">
        <v>1</v>
      </c>
      <c r="M198" s="1" t="b">
        <v>1</v>
      </c>
      <c r="N198" s="1" t="b">
        <v>1</v>
      </c>
    </row>
    <row r="199" spans="1:14" ht="14" hidden="1" x14ac:dyDescent="0.15">
      <c r="A199" s="4">
        <v>66</v>
      </c>
      <c r="B199" s="6"/>
      <c r="C199" s="16"/>
      <c r="D199" s="88">
        <v>16329</v>
      </c>
      <c r="E199" s="88">
        <v>13612</v>
      </c>
      <c r="F199" s="88">
        <v>9819</v>
      </c>
      <c r="G199" s="87">
        <v>8568</v>
      </c>
      <c r="H199" s="87">
        <v>6813</v>
      </c>
      <c r="J199" s="1" t="b">
        <v>1</v>
      </c>
      <c r="K199" s="1" t="b">
        <v>1</v>
      </c>
      <c r="L199" s="1" t="b">
        <v>1</v>
      </c>
      <c r="M199" s="1" t="b">
        <v>1</v>
      </c>
      <c r="N199" s="1" t="b">
        <v>1</v>
      </c>
    </row>
    <row r="200" spans="1:14" ht="14" hidden="1" x14ac:dyDescent="0.15">
      <c r="A200" s="4">
        <v>67</v>
      </c>
      <c r="B200" s="6"/>
      <c r="C200" s="16"/>
      <c r="D200" s="88">
        <v>17639</v>
      </c>
      <c r="E200" s="88">
        <v>14709</v>
      </c>
      <c r="F200" s="88">
        <v>10611</v>
      </c>
      <c r="G200" s="87">
        <v>9228</v>
      </c>
      <c r="H200" s="87">
        <v>7364</v>
      </c>
      <c r="J200" s="1" t="b">
        <v>1</v>
      </c>
      <c r="K200" s="1" t="b">
        <v>1</v>
      </c>
      <c r="L200" s="1" t="b">
        <v>1</v>
      </c>
      <c r="M200" s="1" t="b">
        <v>1</v>
      </c>
      <c r="N200" s="1" t="b">
        <v>1</v>
      </c>
    </row>
    <row r="201" spans="1:14" ht="14" hidden="1" x14ac:dyDescent="0.15">
      <c r="A201" s="4">
        <v>68</v>
      </c>
      <c r="B201" s="6"/>
      <c r="C201" s="16"/>
      <c r="D201" s="88">
        <v>19126</v>
      </c>
      <c r="E201" s="88">
        <v>15951</v>
      </c>
      <c r="F201" s="88">
        <v>11506</v>
      </c>
      <c r="G201" s="87">
        <v>10005</v>
      </c>
      <c r="H201" s="87">
        <v>7983</v>
      </c>
      <c r="J201" s="1" t="b">
        <v>1</v>
      </c>
      <c r="K201" s="1" t="b">
        <v>1</v>
      </c>
      <c r="L201" s="1" t="b">
        <v>1</v>
      </c>
      <c r="M201" s="1" t="b">
        <v>1</v>
      </c>
      <c r="N201" s="1" t="b">
        <v>1</v>
      </c>
    </row>
    <row r="202" spans="1:14" ht="14" hidden="1" x14ac:dyDescent="0.15">
      <c r="A202" s="4">
        <v>69</v>
      </c>
      <c r="B202" s="6"/>
      <c r="C202" s="16"/>
      <c r="D202" s="88">
        <v>20880</v>
      </c>
      <c r="E202" s="88">
        <v>17410</v>
      </c>
      <c r="F202" s="88">
        <v>12563</v>
      </c>
      <c r="G202" s="87">
        <v>10930</v>
      </c>
      <c r="H202" s="87">
        <v>8720</v>
      </c>
      <c r="J202" s="1" t="b">
        <v>1</v>
      </c>
      <c r="K202" s="1" t="b">
        <v>1</v>
      </c>
      <c r="L202" s="1" t="b">
        <v>1</v>
      </c>
      <c r="M202" s="1" t="b">
        <v>1</v>
      </c>
      <c r="N202" s="1" t="b">
        <v>1</v>
      </c>
    </row>
    <row r="203" spans="1:14" ht="14" hidden="1" x14ac:dyDescent="0.15">
      <c r="A203" s="4">
        <v>70</v>
      </c>
      <c r="B203" s="6"/>
      <c r="C203" s="16"/>
      <c r="D203" s="88">
        <v>22895</v>
      </c>
      <c r="E203" s="88">
        <v>19373</v>
      </c>
      <c r="F203" s="88">
        <v>13700</v>
      </c>
      <c r="G203" s="87">
        <v>12036</v>
      </c>
      <c r="H203" s="87">
        <v>9590</v>
      </c>
      <c r="J203" s="1" t="b">
        <v>1</v>
      </c>
      <c r="K203" s="1" t="b">
        <v>1</v>
      </c>
      <c r="L203" s="1" t="b">
        <v>1</v>
      </c>
      <c r="M203" s="1" t="b">
        <v>1</v>
      </c>
      <c r="N203" s="1" t="b">
        <v>1</v>
      </c>
    </row>
    <row r="204" spans="1:14" ht="14" hidden="1" x14ac:dyDescent="0.15">
      <c r="A204" s="4">
        <v>71</v>
      </c>
      <c r="B204" s="6"/>
      <c r="C204" s="16"/>
      <c r="D204" s="88">
        <v>25212</v>
      </c>
      <c r="E204" s="88">
        <v>21344</v>
      </c>
      <c r="F204" s="88">
        <v>15172</v>
      </c>
      <c r="G204" s="87">
        <v>13262</v>
      </c>
      <c r="H204" s="87">
        <v>10562</v>
      </c>
      <c r="J204" s="1" t="b">
        <v>1</v>
      </c>
      <c r="K204" s="1" t="b">
        <v>1</v>
      </c>
      <c r="L204" s="1" t="b">
        <v>1</v>
      </c>
      <c r="M204" s="1" t="b">
        <v>1</v>
      </c>
      <c r="N204" s="1" t="b">
        <v>1</v>
      </c>
    </row>
    <row r="205" spans="1:14" ht="14" hidden="1" x14ac:dyDescent="0.15">
      <c r="A205" s="4">
        <v>72</v>
      </c>
      <c r="B205" s="6"/>
      <c r="C205" s="16"/>
      <c r="D205" s="88">
        <v>27894</v>
      </c>
      <c r="E205" s="88">
        <v>23599</v>
      </c>
      <c r="F205" s="88">
        <v>16785</v>
      </c>
      <c r="G205" s="87">
        <v>14672</v>
      </c>
      <c r="H205" s="87">
        <v>11694</v>
      </c>
      <c r="J205" s="1" t="b">
        <v>1</v>
      </c>
      <c r="K205" s="1" t="b">
        <v>1</v>
      </c>
      <c r="L205" s="1" t="b">
        <v>1</v>
      </c>
      <c r="M205" s="1" t="b">
        <v>1</v>
      </c>
      <c r="N205" s="1" t="b">
        <v>1</v>
      </c>
    </row>
    <row r="206" spans="1:14" ht="14" hidden="1" x14ac:dyDescent="0.15">
      <c r="A206" s="4">
        <v>73</v>
      </c>
      <c r="B206" s="6"/>
      <c r="C206" s="16"/>
      <c r="D206" s="88">
        <v>30961</v>
      </c>
      <c r="E206" s="88">
        <v>26194</v>
      </c>
      <c r="F206" s="88">
        <v>18635</v>
      </c>
      <c r="G206" s="87">
        <v>16285</v>
      </c>
      <c r="H206" s="87">
        <v>12985</v>
      </c>
      <c r="J206" s="1" t="b">
        <v>1</v>
      </c>
      <c r="K206" s="1" t="b">
        <v>1</v>
      </c>
      <c r="L206" s="1" t="b">
        <v>1</v>
      </c>
      <c r="M206" s="1" t="b">
        <v>1</v>
      </c>
      <c r="N206" s="1" t="b">
        <v>1</v>
      </c>
    </row>
    <row r="207" spans="1:14" ht="14" hidden="1" x14ac:dyDescent="0.15">
      <c r="A207" s="4">
        <v>74</v>
      </c>
      <c r="B207" s="6"/>
      <c r="C207" s="16"/>
      <c r="D207" s="88">
        <v>34530</v>
      </c>
      <c r="E207" s="88">
        <v>29205</v>
      </c>
      <c r="F207" s="88">
        <v>20782</v>
      </c>
      <c r="G207" s="87">
        <v>18105</v>
      </c>
      <c r="H207" s="87">
        <v>14479</v>
      </c>
      <c r="J207" s="1" t="b">
        <v>1</v>
      </c>
      <c r="K207" s="1" t="b">
        <v>1</v>
      </c>
      <c r="L207" s="1" t="b">
        <v>1</v>
      </c>
      <c r="M207" s="1" t="b">
        <v>1</v>
      </c>
      <c r="N207" s="1" t="b">
        <v>1</v>
      </c>
    </row>
    <row r="208" spans="1:14" ht="14" hidden="1" x14ac:dyDescent="0.15">
      <c r="A208" s="4">
        <v>75</v>
      </c>
      <c r="B208" s="6"/>
      <c r="C208" s="16"/>
      <c r="D208" s="88">
        <v>38545</v>
      </c>
      <c r="E208" s="88">
        <v>33947</v>
      </c>
      <c r="F208" s="88">
        <v>23980</v>
      </c>
      <c r="G208" s="87">
        <v>20768</v>
      </c>
      <c r="H208" s="87">
        <v>16078</v>
      </c>
      <c r="J208" s="1" t="b">
        <v>1</v>
      </c>
      <c r="K208" s="1" t="b">
        <v>1</v>
      </c>
      <c r="L208" s="1" t="b">
        <v>1</v>
      </c>
      <c r="M208" s="1" t="b">
        <v>1</v>
      </c>
      <c r="N208" s="1" t="b">
        <v>1</v>
      </c>
    </row>
    <row r="209" spans="1:14" ht="14" hidden="1" x14ac:dyDescent="0.15">
      <c r="A209" s="4">
        <v>76</v>
      </c>
      <c r="B209" s="6"/>
      <c r="C209" s="16"/>
      <c r="D209" s="88">
        <v>45557</v>
      </c>
      <c r="E209" s="88">
        <v>40107</v>
      </c>
      <c r="F209" s="88">
        <v>27837</v>
      </c>
      <c r="G209" s="87">
        <v>24011</v>
      </c>
      <c r="H209" s="87">
        <v>18550</v>
      </c>
      <c r="J209" s="1" t="b">
        <v>1</v>
      </c>
      <c r="K209" s="1" t="b">
        <v>1</v>
      </c>
      <c r="L209" s="1" t="b">
        <v>1</v>
      </c>
      <c r="M209" s="1" t="b">
        <v>1</v>
      </c>
      <c r="N209" s="1" t="b">
        <v>1</v>
      </c>
    </row>
    <row r="210" spans="1:14" ht="14" hidden="1" x14ac:dyDescent="0.15">
      <c r="A210" s="4">
        <v>77</v>
      </c>
      <c r="B210" s="6"/>
      <c r="C210" s="16"/>
      <c r="D210" s="88">
        <v>52737</v>
      </c>
      <c r="E210" s="88">
        <v>46407</v>
      </c>
      <c r="F210" s="88">
        <v>32514</v>
      </c>
      <c r="G210" s="87">
        <v>28042</v>
      </c>
      <c r="H210" s="87">
        <v>21273</v>
      </c>
      <c r="J210" s="1" t="b">
        <v>1</v>
      </c>
      <c r="K210" s="1" t="b">
        <v>1</v>
      </c>
      <c r="L210" s="1" t="b">
        <v>1</v>
      </c>
      <c r="M210" s="1" t="b">
        <v>1</v>
      </c>
      <c r="N210" s="1" t="b">
        <v>1</v>
      </c>
    </row>
    <row r="211" spans="1:14" ht="14" hidden="1" x14ac:dyDescent="0.15">
      <c r="A211" s="4">
        <v>78</v>
      </c>
      <c r="B211" s="6"/>
      <c r="C211" s="16"/>
      <c r="D211" s="88">
        <v>61321</v>
      </c>
      <c r="E211" s="88">
        <v>52997</v>
      </c>
      <c r="F211" s="88">
        <v>37590</v>
      </c>
      <c r="G211" s="87">
        <v>32420</v>
      </c>
      <c r="H211" s="87">
        <v>24368</v>
      </c>
      <c r="J211" s="1" t="b">
        <v>1</v>
      </c>
      <c r="K211" s="1" t="b">
        <v>1</v>
      </c>
      <c r="L211" s="1" t="b">
        <v>1</v>
      </c>
      <c r="M211" s="1" t="b">
        <v>1</v>
      </c>
      <c r="N211" s="1" t="b">
        <v>1</v>
      </c>
    </row>
    <row r="212" spans="1:14" ht="14" hidden="1" x14ac:dyDescent="0.15">
      <c r="A212" s="4">
        <v>79</v>
      </c>
      <c r="B212" s="6"/>
      <c r="C212" s="16"/>
      <c r="D212" s="88">
        <v>70083</v>
      </c>
      <c r="E212" s="88">
        <v>60158</v>
      </c>
      <c r="F212" s="88">
        <v>43891</v>
      </c>
      <c r="G212" s="87">
        <v>37856</v>
      </c>
      <c r="H212" s="87">
        <v>27832</v>
      </c>
      <c r="J212" s="1" t="b">
        <v>1</v>
      </c>
      <c r="K212" s="1" t="b">
        <v>1</v>
      </c>
      <c r="L212" s="1" t="b">
        <v>1</v>
      </c>
      <c r="M212" s="1" t="b">
        <v>1</v>
      </c>
      <c r="N212" s="1" t="b">
        <v>1</v>
      </c>
    </row>
    <row r="213" spans="1:14" ht="14" hidden="1" x14ac:dyDescent="0.15">
      <c r="A213" s="4">
        <v>80</v>
      </c>
      <c r="B213" s="6"/>
      <c r="C213" s="16"/>
      <c r="D213" s="88">
        <v>79894</v>
      </c>
      <c r="E213" s="88">
        <v>68756</v>
      </c>
      <c r="F213" s="88">
        <v>50596</v>
      </c>
      <c r="G213" s="87">
        <v>43642</v>
      </c>
      <c r="H213" s="87">
        <v>31415</v>
      </c>
      <c r="J213" s="1" t="b">
        <v>1</v>
      </c>
      <c r="K213" s="1" t="b">
        <v>1</v>
      </c>
      <c r="L213" s="1" t="b">
        <v>1</v>
      </c>
      <c r="M213" s="1" t="b">
        <v>1</v>
      </c>
      <c r="N213" s="1" t="b">
        <v>1</v>
      </c>
    </row>
    <row r="214" spans="1:14" ht="14" hidden="1" x14ac:dyDescent="0.15">
      <c r="A214" s="4">
        <v>1</v>
      </c>
      <c r="B214" s="6" t="s">
        <v>5</v>
      </c>
      <c r="C214" s="16"/>
      <c r="D214" s="89">
        <v>1587</v>
      </c>
      <c r="E214" s="89">
        <v>1311</v>
      </c>
      <c r="F214" s="89">
        <v>927</v>
      </c>
      <c r="G214" s="84">
        <v>794</v>
      </c>
      <c r="H214" s="84">
        <v>681</v>
      </c>
      <c r="J214" s="1" t="b">
        <v>1</v>
      </c>
      <c r="K214" s="1" t="b">
        <v>1</v>
      </c>
      <c r="L214" s="1" t="b">
        <v>1</v>
      </c>
      <c r="M214" s="1" t="b">
        <v>1</v>
      </c>
      <c r="N214" s="1" t="b">
        <v>1</v>
      </c>
    </row>
    <row r="215" spans="1:14" ht="14" hidden="1" x14ac:dyDescent="0.15">
      <c r="A215" s="4">
        <v>2</v>
      </c>
      <c r="B215" s="6" t="s">
        <v>1</v>
      </c>
      <c r="C215" s="16"/>
      <c r="D215" s="88">
        <v>2670</v>
      </c>
      <c r="E215" s="88">
        <v>1950</v>
      </c>
      <c r="F215" s="88">
        <v>1452</v>
      </c>
      <c r="G215" s="84">
        <v>1251</v>
      </c>
      <c r="H215" s="84">
        <v>1081</v>
      </c>
      <c r="J215" s="1" t="b">
        <v>1</v>
      </c>
      <c r="K215" s="1" t="b">
        <v>1</v>
      </c>
      <c r="L215" s="1" t="b">
        <v>1</v>
      </c>
      <c r="M215" s="1" t="b">
        <v>1</v>
      </c>
      <c r="N215" s="1" t="b">
        <v>1</v>
      </c>
    </row>
    <row r="216" spans="1:14" ht="14" hidden="1" x14ac:dyDescent="0.15">
      <c r="A216" s="4">
        <v>3</v>
      </c>
      <c r="B216" s="6" t="s">
        <v>6</v>
      </c>
      <c r="C216" s="16"/>
      <c r="D216" s="88">
        <v>3921</v>
      </c>
      <c r="E216" s="88">
        <v>2805</v>
      </c>
      <c r="F216" s="88">
        <v>2112</v>
      </c>
      <c r="G216" s="84">
        <v>1821</v>
      </c>
      <c r="H216" s="84">
        <v>1564</v>
      </c>
      <c r="J216" s="1" t="b">
        <v>1</v>
      </c>
      <c r="K216" s="1" t="b">
        <v>1</v>
      </c>
      <c r="L216" s="1" t="b">
        <v>1</v>
      </c>
      <c r="M216" s="1" t="b">
        <v>1</v>
      </c>
      <c r="N216" s="1" t="b">
        <v>1</v>
      </c>
    </row>
    <row r="217" spans="1:14" hidden="1" x14ac:dyDescent="0.15">
      <c r="A217" s="4">
        <v>1</v>
      </c>
      <c r="B217" s="6" t="s">
        <v>3</v>
      </c>
      <c r="C217" s="16"/>
      <c r="D217" s="7">
        <v>225</v>
      </c>
      <c r="E217" s="7">
        <v>225</v>
      </c>
      <c r="F217" s="7">
        <v>225</v>
      </c>
      <c r="G217" s="7">
        <v>225</v>
      </c>
      <c r="H217" s="8">
        <v>225</v>
      </c>
    </row>
    <row r="218" spans="1:14" hidden="1" x14ac:dyDescent="0.15">
      <c r="A218" s="4">
        <v>1</v>
      </c>
      <c r="B218" s="6" t="s">
        <v>2</v>
      </c>
      <c r="C218" s="16"/>
      <c r="D218" s="7">
        <v>300</v>
      </c>
      <c r="E218" s="7">
        <v>300</v>
      </c>
      <c r="F218" s="7">
        <v>300</v>
      </c>
      <c r="G218" s="7">
        <v>300</v>
      </c>
      <c r="H218" s="8">
        <v>300</v>
      </c>
    </row>
    <row r="219" spans="1:14" hidden="1" x14ac:dyDescent="0.15">
      <c r="A219" s="4"/>
      <c r="H219" s="10"/>
    </row>
    <row r="220" spans="1:14" ht="18" hidden="1" x14ac:dyDescent="0.2">
      <c r="A220" s="171" t="s">
        <v>25</v>
      </c>
      <c r="B220" s="172"/>
      <c r="C220" s="172"/>
      <c r="D220" s="172"/>
      <c r="E220" s="172"/>
      <c r="F220" s="172"/>
      <c r="G220" s="172"/>
      <c r="H220" s="173"/>
    </row>
    <row r="221" spans="1:14" hidden="1" x14ac:dyDescent="0.15">
      <c r="A221" s="174" t="s">
        <v>0</v>
      </c>
      <c r="B221" s="175"/>
      <c r="C221" s="175"/>
      <c r="D221" s="175"/>
      <c r="E221" s="175"/>
      <c r="F221" s="175"/>
      <c r="G221" s="175"/>
      <c r="H221" s="20"/>
    </row>
    <row r="222" spans="1:14" hidden="1" x14ac:dyDescent="0.15">
      <c r="A222" s="4" t="s">
        <v>4</v>
      </c>
      <c r="B222" s="5" t="s">
        <v>4</v>
      </c>
      <c r="C222" s="19"/>
      <c r="D222" s="21" t="s">
        <v>20</v>
      </c>
      <c r="E222" s="21" t="s">
        <v>21</v>
      </c>
      <c r="F222" s="21" t="s">
        <v>22</v>
      </c>
      <c r="G222" s="21" t="s">
        <v>23</v>
      </c>
      <c r="H222" s="20" t="s">
        <v>24</v>
      </c>
    </row>
    <row r="223" spans="1:14" hidden="1" x14ac:dyDescent="0.15">
      <c r="A223" s="4">
        <v>18</v>
      </c>
      <c r="B223" s="6"/>
      <c r="C223" s="16"/>
      <c r="D223" s="7">
        <f t="shared" ref="D223:H223" si="6">+D151*$L$2</f>
        <v>1900.5800000000002</v>
      </c>
      <c r="E223" s="7">
        <f t="shared" si="6"/>
        <v>1474.99</v>
      </c>
      <c r="F223" s="7">
        <f t="shared" si="6"/>
        <v>1137.3800000000001</v>
      </c>
      <c r="G223" s="7">
        <f t="shared" si="6"/>
        <v>984.21</v>
      </c>
      <c r="H223" s="8">
        <f t="shared" si="6"/>
        <v>752.07</v>
      </c>
    </row>
    <row r="224" spans="1:14" hidden="1" x14ac:dyDescent="0.15">
      <c r="A224" s="4">
        <v>19</v>
      </c>
      <c r="B224" s="6"/>
      <c r="C224" s="16"/>
      <c r="D224" s="7">
        <f t="shared" ref="D224:H224" si="7">+D152*$L$2</f>
        <v>1952.5200000000002</v>
      </c>
      <c r="E224" s="7">
        <f t="shared" si="7"/>
        <v>1518.98</v>
      </c>
      <c r="F224" s="7">
        <f t="shared" si="7"/>
        <v>1169.71</v>
      </c>
      <c r="G224" s="7">
        <f t="shared" si="7"/>
        <v>1012.83</v>
      </c>
      <c r="H224" s="8">
        <f t="shared" si="7"/>
        <v>774.33</v>
      </c>
    </row>
    <row r="225" spans="1:8" hidden="1" x14ac:dyDescent="0.15">
      <c r="A225" s="4">
        <v>20</v>
      </c>
      <c r="B225" s="6"/>
      <c r="C225" s="16"/>
      <c r="D225" s="7">
        <f t="shared" ref="D225:H225" si="8">+D153*$L$2</f>
        <v>2002.8700000000001</v>
      </c>
      <c r="E225" s="7">
        <f t="shared" si="8"/>
        <v>1566.15</v>
      </c>
      <c r="F225" s="7">
        <f t="shared" si="8"/>
        <v>1204.1600000000001</v>
      </c>
      <c r="G225" s="7">
        <f t="shared" si="8"/>
        <v>1043.5700000000002</v>
      </c>
      <c r="H225" s="8">
        <f t="shared" si="8"/>
        <v>795</v>
      </c>
    </row>
    <row r="226" spans="1:8" hidden="1" x14ac:dyDescent="0.15">
      <c r="A226" s="4">
        <v>21</v>
      </c>
      <c r="B226" s="6"/>
      <c r="C226" s="16"/>
      <c r="D226" s="7">
        <f t="shared" ref="D226:H226" si="9">+D154*$L$2</f>
        <v>2056.9300000000003</v>
      </c>
      <c r="E226" s="7">
        <f t="shared" si="9"/>
        <v>1613.3200000000002</v>
      </c>
      <c r="F226" s="7">
        <f t="shared" si="9"/>
        <v>1238.0800000000002</v>
      </c>
      <c r="G226" s="7">
        <f t="shared" si="9"/>
        <v>1072.72</v>
      </c>
      <c r="H226" s="8">
        <f t="shared" si="9"/>
        <v>817.26</v>
      </c>
    </row>
    <row r="227" spans="1:8" hidden="1" x14ac:dyDescent="0.15">
      <c r="A227" s="4">
        <v>22</v>
      </c>
      <c r="B227" s="6"/>
      <c r="C227" s="16"/>
      <c r="D227" s="7">
        <f t="shared" ref="D227:H227" si="10">+D155*$L$2</f>
        <v>2112.0500000000002</v>
      </c>
      <c r="E227" s="7">
        <f t="shared" si="10"/>
        <v>1663.14</v>
      </c>
      <c r="F227" s="7">
        <f t="shared" si="10"/>
        <v>1274.1200000000001</v>
      </c>
      <c r="G227" s="7">
        <f t="shared" si="10"/>
        <v>1102.93</v>
      </c>
      <c r="H227" s="8">
        <f t="shared" si="10"/>
        <v>841.11</v>
      </c>
    </row>
    <row r="228" spans="1:8" hidden="1" x14ac:dyDescent="0.15">
      <c r="A228" s="4">
        <v>23</v>
      </c>
      <c r="B228" s="6"/>
      <c r="C228" s="16"/>
      <c r="D228" s="7">
        <f t="shared" ref="D228:H228" si="11">+D156*$L$2</f>
        <v>2164.52</v>
      </c>
      <c r="E228" s="7">
        <f t="shared" si="11"/>
        <v>1713.49</v>
      </c>
      <c r="F228" s="7">
        <f t="shared" si="11"/>
        <v>1308.04</v>
      </c>
      <c r="G228" s="7">
        <f t="shared" si="11"/>
        <v>1135.26</v>
      </c>
      <c r="H228" s="8">
        <f t="shared" si="11"/>
        <v>862.31000000000006</v>
      </c>
    </row>
    <row r="229" spans="1:8" hidden="1" x14ac:dyDescent="0.15">
      <c r="A229" s="4">
        <v>24</v>
      </c>
      <c r="B229" s="6"/>
      <c r="C229" s="16"/>
      <c r="D229" s="7">
        <f t="shared" ref="D229:H229" si="12">+D157*$L$2</f>
        <v>2220.17</v>
      </c>
      <c r="E229" s="7">
        <f t="shared" si="12"/>
        <v>1761.72</v>
      </c>
      <c r="F229" s="7">
        <f t="shared" si="12"/>
        <v>1345.67</v>
      </c>
      <c r="G229" s="7">
        <f t="shared" si="12"/>
        <v>1166.53</v>
      </c>
      <c r="H229" s="8">
        <f t="shared" si="12"/>
        <v>883.51</v>
      </c>
    </row>
    <row r="230" spans="1:8" hidden="1" x14ac:dyDescent="0.15">
      <c r="A230" s="4">
        <v>25</v>
      </c>
      <c r="B230" s="6"/>
      <c r="C230" s="16"/>
      <c r="D230" s="7">
        <f t="shared" ref="D230:H230" si="13">+D158*$L$2</f>
        <v>2273.17</v>
      </c>
      <c r="E230" s="7">
        <f t="shared" si="13"/>
        <v>1812.6000000000001</v>
      </c>
      <c r="F230" s="7">
        <f t="shared" si="13"/>
        <v>1382.77</v>
      </c>
      <c r="G230" s="7">
        <f t="shared" si="13"/>
        <v>1195.68</v>
      </c>
      <c r="H230" s="8">
        <f t="shared" si="13"/>
        <v>905.24</v>
      </c>
    </row>
    <row r="231" spans="1:8" hidden="1" x14ac:dyDescent="0.15">
      <c r="A231" s="4">
        <v>26</v>
      </c>
      <c r="B231" s="6"/>
      <c r="C231" s="16"/>
      <c r="D231" s="7">
        <f t="shared" ref="D231:H231" si="14">+D159*$L$2</f>
        <v>2329.35</v>
      </c>
      <c r="E231" s="7">
        <f t="shared" si="14"/>
        <v>1862.42</v>
      </c>
      <c r="F231" s="7">
        <f t="shared" si="14"/>
        <v>1415.63</v>
      </c>
      <c r="G231" s="7">
        <f t="shared" si="14"/>
        <v>1228.01</v>
      </c>
      <c r="H231" s="8">
        <f t="shared" si="14"/>
        <v>930.68000000000006</v>
      </c>
    </row>
    <row r="232" spans="1:8" hidden="1" x14ac:dyDescent="0.15">
      <c r="A232" s="4">
        <v>27</v>
      </c>
      <c r="B232" s="6"/>
      <c r="C232" s="16"/>
      <c r="D232" s="7">
        <f t="shared" ref="D232:H232" si="15">+D160*$L$2</f>
        <v>2382.35</v>
      </c>
      <c r="E232" s="7">
        <f t="shared" si="15"/>
        <v>1911.18</v>
      </c>
      <c r="F232" s="7">
        <f t="shared" si="15"/>
        <v>1452.73</v>
      </c>
      <c r="G232" s="7">
        <f t="shared" si="15"/>
        <v>1259.28</v>
      </c>
      <c r="H232" s="8">
        <f t="shared" si="15"/>
        <v>952.41000000000008</v>
      </c>
    </row>
    <row r="233" spans="1:8" hidden="1" x14ac:dyDescent="0.15">
      <c r="A233" s="4">
        <v>28</v>
      </c>
      <c r="B233" s="6"/>
      <c r="C233" s="16"/>
      <c r="D233" s="7">
        <f t="shared" ref="D233:H233" si="16">+D161*$L$2</f>
        <v>2472.98</v>
      </c>
      <c r="E233" s="7">
        <f t="shared" si="16"/>
        <v>1976.3700000000001</v>
      </c>
      <c r="F233" s="7">
        <f t="shared" si="16"/>
        <v>1477.1100000000001</v>
      </c>
      <c r="G233" s="7">
        <f t="shared" si="16"/>
        <v>1284.72</v>
      </c>
      <c r="H233" s="8">
        <f t="shared" si="16"/>
        <v>988.98</v>
      </c>
    </row>
    <row r="234" spans="1:8" hidden="1" x14ac:dyDescent="0.15">
      <c r="A234" s="4">
        <v>29</v>
      </c>
      <c r="B234" s="6"/>
      <c r="C234" s="16"/>
      <c r="D234" s="7">
        <f t="shared" ref="D234:H234" si="17">+D162*$L$2</f>
        <v>2560.96</v>
      </c>
      <c r="E234" s="7">
        <f t="shared" si="17"/>
        <v>2040.5</v>
      </c>
      <c r="F234" s="7">
        <f t="shared" si="17"/>
        <v>1500.96</v>
      </c>
      <c r="G234" s="7">
        <f t="shared" si="17"/>
        <v>1310.1600000000001</v>
      </c>
      <c r="H234" s="8">
        <f t="shared" si="17"/>
        <v>1023.4300000000001</v>
      </c>
    </row>
    <row r="235" spans="1:8" hidden="1" x14ac:dyDescent="0.15">
      <c r="A235" s="4">
        <v>30</v>
      </c>
      <c r="B235" s="6"/>
      <c r="C235" s="16"/>
      <c r="D235" s="7">
        <f t="shared" ref="D235:H235" si="18">+D163*$L$2</f>
        <v>2646.82</v>
      </c>
      <c r="E235" s="7">
        <f t="shared" si="18"/>
        <v>2108.87</v>
      </c>
      <c r="F235" s="7">
        <f t="shared" si="18"/>
        <v>1523.22</v>
      </c>
      <c r="G235" s="7">
        <f t="shared" si="18"/>
        <v>1336.66</v>
      </c>
      <c r="H235" s="8">
        <f t="shared" si="18"/>
        <v>1057.3500000000001</v>
      </c>
    </row>
    <row r="236" spans="1:8" hidden="1" x14ac:dyDescent="0.15">
      <c r="A236" s="4">
        <v>31</v>
      </c>
      <c r="B236" s="6"/>
      <c r="C236" s="16"/>
      <c r="D236" s="7">
        <f t="shared" ref="D236:H236" si="19">+D164*$L$2</f>
        <v>2736.3900000000003</v>
      </c>
      <c r="E236" s="7">
        <f t="shared" si="19"/>
        <v>2175.12</v>
      </c>
      <c r="F236" s="7">
        <f t="shared" si="19"/>
        <v>1547.0700000000002</v>
      </c>
      <c r="G236" s="7">
        <f t="shared" si="19"/>
        <v>1361.5700000000002</v>
      </c>
      <c r="H236" s="8">
        <f t="shared" si="19"/>
        <v>1092.8600000000001</v>
      </c>
    </row>
    <row r="237" spans="1:8" hidden="1" x14ac:dyDescent="0.15">
      <c r="A237" s="4">
        <v>32</v>
      </c>
      <c r="B237" s="6"/>
      <c r="C237" s="16"/>
      <c r="D237" s="7">
        <f t="shared" ref="D237:H237" si="20">+D165*$L$2</f>
        <v>2824.9</v>
      </c>
      <c r="E237" s="7">
        <f t="shared" si="20"/>
        <v>2240.31</v>
      </c>
      <c r="F237" s="7">
        <f t="shared" si="20"/>
        <v>1573.0400000000002</v>
      </c>
      <c r="G237" s="7">
        <f t="shared" si="20"/>
        <v>1388.0700000000002</v>
      </c>
      <c r="H237" s="8">
        <f t="shared" si="20"/>
        <v>1126.78</v>
      </c>
    </row>
    <row r="238" spans="1:8" hidden="1" x14ac:dyDescent="0.15">
      <c r="A238" s="4">
        <v>33</v>
      </c>
      <c r="B238" s="6"/>
      <c r="C238" s="16"/>
      <c r="D238" s="7">
        <f t="shared" ref="D238:H238" si="21">+D166*$L$2</f>
        <v>2882.67</v>
      </c>
      <c r="E238" s="7">
        <f t="shared" si="21"/>
        <v>2287.48</v>
      </c>
      <c r="F238" s="7">
        <f t="shared" si="21"/>
        <v>1610.14</v>
      </c>
      <c r="G238" s="7">
        <f t="shared" si="21"/>
        <v>1415.1000000000001</v>
      </c>
      <c r="H238" s="8">
        <f t="shared" si="21"/>
        <v>1156.46</v>
      </c>
    </row>
    <row r="239" spans="1:8" hidden="1" x14ac:dyDescent="0.15">
      <c r="A239" s="4">
        <v>34</v>
      </c>
      <c r="B239" s="6"/>
      <c r="C239" s="16"/>
      <c r="D239" s="7">
        <f t="shared" ref="D239:H239" si="22">+D167*$L$2</f>
        <v>2943.09</v>
      </c>
      <c r="E239" s="7">
        <f t="shared" si="22"/>
        <v>2336.77</v>
      </c>
      <c r="F239" s="7">
        <f t="shared" si="22"/>
        <v>1650.95</v>
      </c>
      <c r="G239" s="7">
        <f t="shared" si="22"/>
        <v>1442.66</v>
      </c>
      <c r="H239" s="8">
        <f t="shared" si="22"/>
        <v>1183.49</v>
      </c>
    </row>
    <row r="240" spans="1:8" hidden="1" x14ac:dyDescent="0.15">
      <c r="A240" s="4">
        <v>35</v>
      </c>
      <c r="B240" s="6"/>
      <c r="C240" s="16"/>
      <c r="D240" s="7">
        <f t="shared" ref="D240:H240" si="23">+D168*$L$2</f>
        <v>3000.33</v>
      </c>
      <c r="E240" s="7">
        <f t="shared" si="23"/>
        <v>2389.2400000000002</v>
      </c>
      <c r="F240" s="7">
        <f t="shared" si="23"/>
        <v>1690.7</v>
      </c>
      <c r="G240" s="7">
        <f t="shared" si="23"/>
        <v>1471.8100000000002</v>
      </c>
      <c r="H240" s="8">
        <f t="shared" si="23"/>
        <v>1211.05</v>
      </c>
    </row>
    <row r="241" spans="1:8" hidden="1" x14ac:dyDescent="0.15">
      <c r="A241" s="4">
        <v>36</v>
      </c>
      <c r="B241" s="6"/>
      <c r="C241" s="16"/>
      <c r="D241" s="7">
        <f t="shared" ref="D241:H241" si="24">+D169*$L$2</f>
        <v>3059.1600000000003</v>
      </c>
      <c r="E241" s="7">
        <f t="shared" si="24"/>
        <v>2439.06</v>
      </c>
      <c r="F241" s="7">
        <f t="shared" si="24"/>
        <v>1728.8600000000001</v>
      </c>
      <c r="G241" s="7">
        <f t="shared" si="24"/>
        <v>1498.8400000000001</v>
      </c>
      <c r="H241" s="8">
        <f t="shared" si="24"/>
        <v>1235.43</v>
      </c>
    </row>
    <row r="242" spans="1:8" hidden="1" x14ac:dyDescent="0.15">
      <c r="A242" s="4">
        <v>37</v>
      </c>
      <c r="B242" s="6"/>
      <c r="C242" s="16"/>
      <c r="D242" s="7">
        <f t="shared" ref="D242:H242" si="25">+D170*$L$2</f>
        <v>3116.9300000000003</v>
      </c>
      <c r="E242" s="7">
        <f t="shared" si="25"/>
        <v>2485.7000000000003</v>
      </c>
      <c r="F242" s="7">
        <f t="shared" si="25"/>
        <v>1769.67</v>
      </c>
      <c r="G242" s="7">
        <f t="shared" si="25"/>
        <v>1525.3400000000001</v>
      </c>
      <c r="H242" s="8">
        <f t="shared" si="25"/>
        <v>1264.05</v>
      </c>
    </row>
    <row r="243" spans="1:8" hidden="1" x14ac:dyDescent="0.15">
      <c r="A243" s="4">
        <v>38</v>
      </c>
      <c r="B243" s="6"/>
      <c r="C243" s="16"/>
      <c r="D243" s="7">
        <f t="shared" ref="D243:H243" si="26">+D171*$L$2</f>
        <v>3177.3500000000004</v>
      </c>
      <c r="E243" s="7">
        <f t="shared" si="26"/>
        <v>2540.8200000000002</v>
      </c>
      <c r="F243" s="7">
        <f t="shared" si="26"/>
        <v>1798.8200000000002</v>
      </c>
      <c r="G243" s="7">
        <f t="shared" si="26"/>
        <v>1556.0800000000002</v>
      </c>
      <c r="H243" s="8">
        <f t="shared" si="26"/>
        <v>1290.55</v>
      </c>
    </row>
    <row r="244" spans="1:8" hidden="1" x14ac:dyDescent="0.15">
      <c r="A244" s="4">
        <v>39</v>
      </c>
      <c r="B244" s="6"/>
      <c r="C244" s="16"/>
      <c r="D244" s="7">
        <f t="shared" ref="D244:H244" si="27">+D172*$L$2</f>
        <v>3234.59</v>
      </c>
      <c r="E244" s="7">
        <f t="shared" si="27"/>
        <v>2592.7600000000002</v>
      </c>
      <c r="F244" s="7">
        <f t="shared" si="27"/>
        <v>1827.44</v>
      </c>
      <c r="G244" s="7">
        <f t="shared" si="27"/>
        <v>1586.2900000000002</v>
      </c>
      <c r="H244" s="8">
        <f t="shared" si="27"/>
        <v>1315.99</v>
      </c>
    </row>
    <row r="245" spans="1:8" hidden="1" x14ac:dyDescent="0.15">
      <c r="A245" s="4">
        <v>40</v>
      </c>
      <c r="B245" s="6"/>
      <c r="C245" s="16"/>
      <c r="D245" s="7">
        <f t="shared" ref="D245:H245" si="28">+D173*$L$2</f>
        <v>3292.36</v>
      </c>
      <c r="E245" s="7">
        <f t="shared" si="28"/>
        <v>2646.82</v>
      </c>
      <c r="F245" s="7">
        <f t="shared" si="28"/>
        <v>1857.65</v>
      </c>
      <c r="G245" s="7">
        <f t="shared" si="28"/>
        <v>1615.44</v>
      </c>
      <c r="H245" s="8">
        <f t="shared" si="28"/>
        <v>1341.96</v>
      </c>
    </row>
    <row r="246" spans="1:8" hidden="1" x14ac:dyDescent="0.15">
      <c r="A246" s="4">
        <v>41</v>
      </c>
      <c r="B246" s="6"/>
      <c r="C246" s="16"/>
      <c r="D246" s="7">
        <f t="shared" ref="D246:H246" si="29">+D174*$L$2</f>
        <v>3348.01</v>
      </c>
      <c r="E246" s="7">
        <f t="shared" si="29"/>
        <v>2701.94</v>
      </c>
      <c r="F246" s="7">
        <f t="shared" si="29"/>
        <v>1888.92</v>
      </c>
      <c r="G246" s="7">
        <f t="shared" si="29"/>
        <v>1647.77</v>
      </c>
      <c r="H246" s="8">
        <f t="shared" si="29"/>
        <v>1366.8700000000001</v>
      </c>
    </row>
    <row r="247" spans="1:8" hidden="1" x14ac:dyDescent="0.15">
      <c r="A247" s="4">
        <v>42</v>
      </c>
      <c r="B247" s="6"/>
      <c r="C247" s="16"/>
      <c r="D247" s="7">
        <f t="shared" ref="D247:H247" si="30">+D175*$L$2</f>
        <v>3405.78</v>
      </c>
      <c r="E247" s="7">
        <f t="shared" si="30"/>
        <v>2756</v>
      </c>
      <c r="F247" s="7">
        <f t="shared" si="30"/>
        <v>1917.5400000000002</v>
      </c>
      <c r="G247" s="7">
        <f t="shared" si="30"/>
        <v>1676.92</v>
      </c>
      <c r="H247" s="8">
        <f t="shared" si="30"/>
        <v>1393.3700000000001</v>
      </c>
    </row>
    <row r="248" spans="1:8" hidden="1" x14ac:dyDescent="0.15">
      <c r="A248" s="4">
        <v>43</v>
      </c>
      <c r="B248" s="6"/>
      <c r="C248" s="16"/>
      <c r="D248" s="7">
        <f t="shared" ref="D248:H248" si="31">+D176*$L$2</f>
        <v>3525.5600000000004</v>
      </c>
      <c r="E248" s="7">
        <f t="shared" si="31"/>
        <v>2863.59</v>
      </c>
      <c r="F248" s="7">
        <f t="shared" si="31"/>
        <v>1990.15</v>
      </c>
      <c r="G248" s="7">
        <f t="shared" si="31"/>
        <v>1737.3400000000001</v>
      </c>
      <c r="H248" s="8">
        <f t="shared" si="31"/>
        <v>1444.25</v>
      </c>
    </row>
    <row r="249" spans="1:8" hidden="1" x14ac:dyDescent="0.15">
      <c r="A249" s="4">
        <v>44</v>
      </c>
      <c r="B249" s="6"/>
      <c r="C249" s="16"/>
      <c r="D249" s="7">
        <f t="shared" ref="D249:H249" si="32">+D177*$L$2</f>
        <v>3643.2200000000003</v>
      </c>
      <c r="E249" s="7">
        <f t="shared" si="32"/>
        <v>2971.1800000000003</v>
      </c>
      <c r="F249" s="7">
        <f t="shared" si="32"/>
        <v>2062.23</v>
      </c>
      <c r="G249" s="7">
        <f t="shared" si="32"/>
        <v>1801.47</v>
      </c>
      <c r="H249" s="8">
        <f t="shared" si="32"/>
        <v>1496.19</v>
      </c>
    </row>
    <row r="250" spans="1:8" hidden="1" x14ac:dyDescent="0.15">
      <c r="A250" s="4">
        <v>45</v>
      </c>
      <c r="B250" s="6"/>
      <c r="C250" s="16"/>
      <c r="D250" s="7">
        <f t="shared" ref="D250:H250" si="33">+D178*$L$2</f>
        <v>3766.71</v>
      </c>
      <c r="E250" s="7">
        <f t="shared" si="33"/>
        <v>3078.77</v>
      </c>
      <c r="F250" s="7">
        <f t="shared" si="33"/>
        <v>2133.25</v>
      </c>
      <c r="G250" s="7">
        <f t="shared" si="33"/>
        <v>1862.95</v>
      </c>
      <c r="H250" s="8">
        <f t="shared" si="33"/>
        <v>1546.01</v>
      </c>
    </row>
    <row r="251" spans="1:8" hidden="1" x14ac:dyDescent="0.15">
      <c r="A251" s="4">
        <v>46</v>
      </c>
      <c r="B251" s="6"/>
      <c r="C251" s="16"/>
      <c r="D251" s="7">
        <f t="shared" ref="D251:H251" si="34">+D179*$L$2</f>
        <v>3884.3700000000003</v>
      </c>
      <c r="E251" s="7">
        <f t="shared" si="34"/>
        <v>3186.8900000000003</v>
      </c>
      <c r="F251" s="7">
        <f t="shared" si="34"/>
        <v>2205.33</v>
      </c>
      <c r="G251" s="7">
        <f t="shared" si="34"/>
        <v>1924.96</v>
      </c>
      <c r="H251" s="8">
        <f t="shared" si="34"/>
        <v>1599.5400000000002</v>
      </c>
    </row>
    <row r="252" spans="1:8" hidden="1" x14ac:dyDescent="0.15">
      <c r="A252" s="4">
        <v>47</v>
      </c>
      <c r="B252" s="6"/>
      <c r="C252" s="16"/>
      <c r="D252" s="7">
        <f t="shared" ref="D252:H252" si="35">+D180*$L$2</f>
        <v>4003.6200000000003</v>
      </c>
      <c r="E252" s="7">
        <f t="shared" si="35"/>
        <v>3294.48</v>
      </c>
      <c r="F252" s="7">
        <f t="shared" si="35"/>
        <v>2277.94</v>
      </c>
      <c r="G252" s="7">
        <f t="shared" si="35"/>
        <v>1986.44</v>
      </c>
      <c r="H252" s="8">
        <f t="shared" si="35"/>
        <v>1650.95</v>
      </c>
    </row>
    <row r="253" spans="1:8" hidden="1" x14ac:dyDescent="0.15">
      <c r="A253" s="4">
        <v>48</v>
      </c>
      <c r="B253" s="6"/>
      <c r="C253" s="16"/>
      <c r="D253" s="7">
        <f t="shared" ref="D253:H253" si="36">+D181*$L$2</f>
        <v>4118.63</v>
      </c>
      <c r="E253" s="7">
        <f t="shared" si="36"/>
        <v>3354.9</v>
      </c>
      <c r="F253" s="7">
        <f t="shared" si="36"/>
        <v>2341.54</v>
      </c>
      <c r="G253" s="7">
        <f t="shared" si="36"/>
        <v>2045.2700000000002</v>
      </c>
      <c r="H253" s="8">
        <f t="shared" si="36"/>
        <v>1679.0400000000002</v>
      </c>
    </row>
    <row r="254" spans="1:8" hidden="1" x14ac:dyDescent="0.15">
      <c r="A254" s="4">
        <v>49</v>
      </c>
      <c r="B254" s="6"/>
      <c r="C254" s="16"/>
      <c r="D254" s="7">
        <f t="shared" ref="D254:H254" si="37">+D182*$L$2</f>
        <v>4233.1100000000006</v>
      </c>
      <c r="E254" s="7">
        <f t="shared" si="37"/>
        <v>3415.32</v>
      </c>
      <c r="F254" s="7">
        <f t="shared" si="37"/>
        <v>2407.79</v>
      </c>
      <c r="G254" s="7">
        <f t="shared" si="37"/>
        <v>2099.33</v>
      </c>
      <c r="H254" s="8">
        <f t="shared" si="37"/>
        <v>1707.66</v>
      </c>
    </row>
    <row r="255" spans="1:8" hidden="1" x14ac:dyDescent="0.15">
      <c r="A255" s="4">
        <v>50</v>
      </c>
      <c r="B255" s="6"/>
      <c r="C255" s="16"/>
      <c r="D255" s="7">
        <f t="shared" ref="D255:H255" si="38">+D183*$L$2</f>
        <v>4346.5300000000007</v>
      </c>
      <c r="E255" s="7">
        <f t="shared" si="38"/>
        <v>3474.6800000000003</v>
      </c>
      <c r="F255" s="7">
        <f t="shared" si="38"/>
        <v>2472.98</v>
      </c>
      <c r="G255" s="7">
        <f t="shared" si="38"/>
        <v>2158.69</v>
      </c>
      <c r="H255" s="8">
        <f t="shared" si="38"/>
        <v>1736.8100000000002</v>
      </c>
    </row>
    <row r="256" spans="1:8" hidden="1" x14ac:dyDescent="0.15">
      <c r="A256" s="4">
        <v>51</v>
      </c>
      <c r="B256" s="6"/>
      <c r="C256" s="16"/>
      <c r="D256" s="7">
        <f t="shared" ref="D256:H256" si="39">+D184*$L$2</f>
        <v>4460.4800000000005</v>
      </c>
      <c r="E256" s="7">
        <f t="shared" si="39"/>
        <v>3532.4500000000003</v>
      </c>
      <c r="F256" s="7">
        <f t="shared" si="39"/>
        <v>2536.0500000000002</v>
      </c>
      <c r="G256" s="7">
        <f t="shared" si="39"/>
        <v>2214.34</v>
      </c>
      <c r="H256" s="8">
        <f t="shared" si="39"/>
        <v>1766.49</v>
      </c>
    </row>
    <row r="257" spans="1:8" hidden="1" x14ac:dyDescent="0.15">
      <c r="A257" s="4">
        <v>52</v>
      </c>
      <c r="B257" s="6"/>
      <c r="C257" s="16"/>
      <c r="D257" s="7">
        <f t="shared" ref="D257:H257" si="40">+D185*$L$2</f>
        <v>4576.55</v>
      </c>
      <c r="E257" s="7">
        <f t="shared" si="40"/>
        <v>3592.8700000000003</v>
      </c>
      <c r="F257" s="7">
        <f t="shared" si="40"/>
        <v>2601.2400000000002</v>
      </c>
      <c r="G257" s="7">
        <f t="shared" si="40"/>
        <v>2272.6400000000003</v>
      </c>
      <c r="H257" s="8">
        <f t="shared" si="40"/>
        <v>1796.17</v>
      </c>
    </row>
    <row r="258" spans="1:8" hidden="1" x14ac:dyDescent="0.15">
      <c r="A258" s="4">
        <v>53</v>
      </c>
      <c r="B258" s="6"/>
      <c r="C258" s="16"/>
      <c r="D258" s="7">
        <f t="shared" ref="D258:H258" si="41">+D186*$L$2</f>
        <v>4736.6100000000006</v>
      </c>
      <c r="E258" s="7">
        <f t="shared" si="41"/>
        <v>3732.26</v>
      </c>
      <c r="F258" s="7">
        <f t="shared" si="41"/>
        <v>2697.7000000000003</v>
      </c>
      <c r="G258" s="7">
        <f t="shared" si="41"/>
        <v>2355.3200000000002</v>
      </c>
      <c r="H258" s="8">
        <f t="shared" si="41"/>
        <v>1862.42</v>
      </c>
    </row>
    <row r="259" spans="1:8" hidden="1" x14ac:dyDescent="0.15">
      <c r="A259" s="4">
        <v>54</v>
      </c>
      <c r="B259" s="6"/>
      <c r="C259" s="16"/>
      <c r="D259" s="7">
        <f t="shared" ref="D259:H259" si="42">+D187*$L$2</f>
        <v>4896.67</v>
      </c>
      <c r="E259" s="7">
        <f t="shared" si="42"/>
        <v>3873.77</v>
      </c>
      <c r="F259" s="7">
        <f t="shared" si="42"/>
        <v>2793.63</v>
      </c>
      <c r="G259" s="7">
        <f t="shared" si="42"/>
        <v>2439.59</v>
      </c>
      <c r="H259" s="8">
        <f t="shared" si="42"/>
        <v>1927.6100000000001</v>
      </c>
    </row>
    <row r="260" spans="1:8" hidden="1" x14ac:dyDescent="0.15">
      <c r="A260" s="4">
        <v>55</v>
      </c>
      <c r="B260" s="6"/>
      <c r="C260" s="16"/>
      <c r="D260" s="7">
        <f t="shared" ref="D260:H261" si="43">+D188*$L$2</f>
        <v>5057.79</v>
      </c>
      <c r="E260" s="7">
        <f t="shared" si="43"/>
        <v>4013.1600000000003</v>
      </c>
      <c r="F260" s="7">
        <f t="shared" si="43"/>
        <v>2890.6200000000003</v>
      </c>
      <c r="G260" s="7">
        <f t="shared" si="43"/>
        <v>2523.86</v>
      </c>
      <c r="H260" s="8">
        <f t="shared" si="43"/>
        <v>1995.45</v>
      </c>
    </row>
    <row r="261" spans="1:8" hidden="1" x14ac:dyDescent="0.15">
      <c r="A261" s="4">
        <v>56</v>
      </c>
      <c r="B261" s="6"/>
      <c r="C261" s="16"/>
      <c r="D261" s="7">
        <f t="shared" ref="D261:G261" si="44">+D189*$L$2</f>
        <v>5218.38</v>
      </c>
      <c r="E261" s="7">
        <f t="shared" si="44"/>
        <v>4153.08</v>
      </c>
      <c r="F261" s="7">
        <f t="shared" si="44"/>
        <v>2986.55</v>
      </c>
      <c r="G261" s="7">
        <f t="shared" si="44"/>
        <v>2607.0700000000002</v>
      </c>
      <c r="H261" s="8">
        <f t="shared" si="43"/>
        <v>2059.58</v>
      </c>
    </row>
    <row r="262" spans="1:8" hidden="1" x14ac:dyDescent="0.15">
      <c r="A262" s="4">
        <v>57</v>
      </c>
      <c r="B262" s="6"/>
      <c r="C262" s="16"/>
      <c r="D262" s="7">
        <f t="shared" ref="D262:H262" si="45">+D190*$L$2</f>
        <v>5377.91</v>
      </c>
      <c r="E262" s="7">
        <f t="shared" si="45"/>
        <v>4294.59</v>
      </c>
      <c r="F262" s="7">
        <f t="shared" si="45"/>
        <v>3084.07</v>
      </c>
      <c r="G262" s="7">
        <f t="shared" si="45"/>
        <v>2690.81</v>
      </c>
      <c r="H262" s="8">
        <f t="shared" si="45"/>
        <v>2126.8900000000003</v>
      </c>
    </row>
    <row r="263" spans="1:8" hidden="1" x14ac:dyDescent="0.15">
      <c r="A263" s="4">
        <v>58</v>
      </c>
      <c r="B263" s="6"/>
      <c r="C263" s="16"/>
      <c r="D263" s="7">
        <f t="shared" ref="D263:H263" si="46">+D191*$L$2</f>
        <v>5660.93</v>
      </c>
      <c r="E263" s="7">
        <f t="shared" si="46"/>
        <v>4580.26</v>
      </c>
      <c r="F263" s="7">
        <f t="shared" si="46"/>
        <v>3281.76</v>
      </c>
      <c r="G263" s="7">
        <f t="shared" si="46"/>
        <v>2873.6600000000003</v>
      </c>
      <c r="H263" s="8">
        <f t="shared" si="46"/>
        <v>2283.2400000000002</v>
      </c>
    </row>
    <row r="264" spans="1:8" hidden="1" x14ac:dyDescent="0.15">
      <c r="A264" s="4">
        <v>59</v>
      </c>
      <c r="B264" s="6"/>
      <c r="C264" s="16"/>
      <c r="D264" s="7">
        <f t="shared" ref="D264:H264" si="47">+D192*$L$2</f>
        <v>5944.4800000000005</v>
      </c>
      <c r="E264" s="7">
        <f t="shared" si="47"/>
        <v>4868.05</v>
      </c>
      <c r="F264" s="7">
        <f t="shared" si="47"/>
        <v>3481.04</v>
      </c>
      <c r="G264" s="7">
        <f t="shared" si="47"/>
        <v>3056.51</v>
      </c>
      <c r="H264" s="8">
        <f t="shared" si="47"/>
        <v>2439.59</v>
      </c>
    </row>
    <row r="265" spans="1:8" hidden="1" x14ac:dyDescent="0.15">
      <c r="A265" s="4">
        <v>60</v>
      </c>
      <c r="B265" s="6"/>
      <c r="C265" s="16"/>
      <c r="D265" s="7">
        <f t="shared" ref="D265:H265" si="48">+D193*$L$2</f>
        <v>6228.0300000000007</v>
      </c>
      <c r="E265" s="7">
        <f t="shared" si="48"/>
        <v>5156.37</v>
      </c>
      <c r="F265" s="7">
        <f t="shared" si="48"/>
        <v>3680.8500000000004</v>
      </c>
      <c r="G265" s="7">
        <f t="shared" si="48"/>
        <v>3237.77</v>
      </c>
      <c r="H265" s="8">
        <f t="shared" si="48"/>
        <v>2597</v>
      </c>
    </row>
    <row r="266" spans="1:8" hidden="1" x14ac:dyDescent="0.15">
      <c r="A266" s="4">
        <v>61</v>
      </c>
      <c r="B266" s="6"/>
      <c r="C266" s="16"/>
      <c r="D266" s="7">
        <f t="shared" ref="D266:H266" si="49">+D194*$L$2</f>
        <v>6574.6500000000005</v>
      </c>
      <c r="E266" s="7">
        <f t="shared" si="49"/>
        <v>5458.47</v>
      </c>
      <c r="F266" s="7">
        <f t="shared" si="49"/>
        <v>3890.2000000000003</v>
      </c>
      <c r="G266" s="7">
        <f t="shared" si="49"/>
        <v>3426.98</v>
      </c>
      <c r="H266" s="8">
        <f t="shared" si="49"/>
        <v>2757.06</v>
      </c>
    </row>
    <row r="267" spans="1:8" hidden="1" x14ac:dyDescent="0.15">
      <c r="A267" s="4">
        <v>62</v>
      </c>
      <c r="B267" s="6"/>
      <c r="C267" s="16"/>
      <c r="D267" s="7">
        <f t="shared" ref="D267:H267" si="50">+D195*$L$2</f>
        <v>6946.18</v>
      </c>
      <c r="E267" s="7">
        <f t="shared" si="50"/>
        <v>5766.93</v>
      </c>
      <c r="F267" s="7">
        <f t="shared" si="50"/>
        <v>4103.26</v>
      </c>
      <c r="G267" s="7">
        <f t="shared" si="50"/>
        <v>3628.38</v>
      </c>
      <c r="H267" s="8">
        <f t="shared" si="50"/>
        <v>2918.1800000000003</v>
      </c>
    </row>
    <row r="268" spans="1:8" hidden="1" x14ac:dyDescent="0.15">
      <c r="A268" s="4">
        <v>63</v>
      </c>
      <c r="B268" s="6"/>
      <c r="C268" s="16"/>
      <c r="D268" s="7">
        <f t="shared" ref="D268:H268" si="51">+D196*$L$2</f>
        <v>7323.01</v>
      </c>
      <c r="E268" s="7">
        <f t="shared" si="51"/>
        <v>6091.8200000000006</v>
      </c>
      <c r="F268" s="7">
        <f t="shared" si="51"/>
        <v>4323.21</v>
      </c>
      <c r="G268" s="7">
        <f t="shared" si="51"/>
        <v>3827.13</v>
      </c>
      <c r="H268" s="8">
        <f t="shared" si="51"/>
        <v>3076.1200000000003</v>
      </c>
    </row>
    <row r="269" spans="1:8" hidden="1" x14ac:dyDescent="0.15">
      <c r="A269" s="4">
        <v>64</v>
      </c>
      <c r="B269" s="6"/>
      <c r="C269" s="16"/>
      <c r="D269" s="7">
        <f t="shared" ref="D269:H269" si="52">+D197*$L$2</f>
        <v>7721.5700000000006</v>
      </c>
      <c r="E269" s="7">
        <f t="shared" si="52"/>
        <v>6441.09</v>
      </c>
      <c r="F269" s="7">
        <f t="shared" si="52"/>
        <v>4559.0600000000004</v>
      </c>
      <c r="G269" s="7">
        <f t="shared" si="52"/>
        <v>4031.71</v>
      </c>
      <c r="H269" s="8">
        <f t="shared" si="52"/>
        <v>3240.9500000000003</v>
      </c>
    </row>
    <row r="270" spans="1:8" hidden="1" x14ac:dyDescent="0.15">
      <c r="A270" s="4">
        <v>65</v>
      </c>
      <c r="B270" s="6"/>
      <c r="C270" s="16"/>
      <c r="D270" s="7">
        <f t="shared" ref="D270:H270" si="53">+D198*$L$2</f>
        <v>8134.97</v>
      </c>
      <c r="E270" s="7">
        <f t="shared" si="53"/>
        <v>6802.02</v>
      </c>
      <c r="F270" s="7">
        <f t="shared" si="53"/>
        <v>4857.9800000000005</v>
      </c>
      <c r="G270" s="7">
        <f t="shared" si="53"/>
        <v>4240.5300000000007</v>
      </c>
      <c r="H270" s="8">
        <f t="shared" si="53"/>
        <v>3405.78</v>
      </c>
    </row>
    <row r="271" spans="1:8" hidden="1" x14ac:dyDescent="0.15">
      <c r="A271" s="4">
        <v>66</v>
      </c>
      <c r="B271" s="6"/>
      <c r="C271" s="16"/>
      <c r="D271" s="7">
        <f t="shared" ref="D271:H271" si="54">+D199*$L$2</f>
        <v>8654.3700000000008</v>
      </c>
      <c r="E271" s="7">
        <f t="shared" si="54"/>
        <v>7214.3600000000006</v>
      </c>
      <c r="F271" s="7">
        <f t="shared" si="54"/>
        <v>5204.0700000000006</v>
      </c>
      <c r="G271" s="7">
        <f t="shared" si="54"/>
        <v>4541.04</v>
      </c>
      <c r="H271" s="8">
        <f t="shared" si="54"/>
        <v>3610.8900000000003</v>
      </c>
    </row>
    <row r="272" spans="1:8" hidden="1" x14ac:dyDescent="0.15">
      <c r="A272" s="4">
        <v>67</v>
      </c>
      <c r="B272" s="6"/>
      <c r="C272" s="16"/>
      <c r="D272" s="7">
        <f t="shared" ref="D272:H272" si="55">+D200*$L$2</f>
        <v>9348.67</v>
      </c>
      <c r="E272" s="7">
        <f t="shared" si="55"/>
        <v>7795.77</v>
      </c>
      <c r="F272" s="7">
        <f t="shared" si="55"/>
        <v>5623.83</v>
      </c>
      <c r="G272" s="7">
        <f t="shared" si="55"/>
        <v>4890.84</v>
      </c>
      <c r="H272" s="8">
        <f t="shared" si="55"/>
        <v>3902.92</v>
      </c>
    </row>
    <row r="273" spans="1:8" hidden="1" x14ac:dyDescent="0.15">
      <c r="A273" s="4">
        <v>68</v>
      </c>
      <c r="B273" s="6"/>
      <c r="C273" s="16"/>
      <c r="D273" s="7">
        <f t="shared" ref="D273:H273" si="56">+D201*$L$2</f>
        <v>10136.780000000001</v>
      </c>
      <c r="E273" s="7">
        <f t="shared" si="56"/>
        <v>8454.0300000000007</v>
      </c>
      <c r="F273" s="7">
        <f t="shared" si="56"/>
        <v>6098.18</v>
      </c>
      <c r="G273" s="7">
        <f t="shared" si="56"/>
        <v>5302.6500000000005</v>
      </c>
      <c r="H273" s="8">
        <f t="shared" si="56"/>
        <v>4230.99</v>
      </c>
    </row>
    <row r="274" spans="1:8" hidden="1" x14ac:dyDescent="0.15">
      <c r="A274" s="4">
        <v>69</v>
      </c>
      <c r="B274" s="6"/>
      <c r="C274" s="16"/>
      <c r="D274" s="7">
        <f t="shared" ref="D274:H274" si="57">+D202*$L$2</f>
        <v>11066.400000000001</v>
      </c>
      <c r="E274" s="7">
        <f t="shared" si="57"/>
        <v>9227.3000000000011</v>
      </c>
      <c r="F274" s="7">
        <f t="shared" si="57"/>
        <v>6658.39</v>
      </c>
      <c r="G274" s="7">
        <f t="shared" si="57"/>
        <v>5792.9000000000005</v>
      </c>
      <c r="H274" s="8">
        <f t="shared" si="57"/>
        <v>4621.6000000000004</v>
      </c>
    </row>
    <row r="275" spans="1:8" hidden="1" x14ac:dyDescent="0.15">
      <c r="A275" s="4">
        <v>70</v>
      </c>
      <c r="B275" s="6"/>
      <c r="C275" s="16"/>
      <c r="D275" s="7">
        <f t="shared" ref="D275:H275" si="58">+D203*$L$2</f>
        <v>12134.35</v>
      </c>
      <c r="E275" s="7">
        <f t="shared" si="58"/>
        <v>10267.69</v>
      </c>
      <c r="F275" s="7">
        <f t="shared" si="58"/>
        <v>7261</v>
      </c>
      <c r="G275" s="7">
        <f t="shared" si="58"/>
        <v>6379.08</v>
      </c>
      <c r="H275" s="8">
        <f t="shared" si="58"/>
        <v>5082.7</v>
      </c>
    </row>
    <row r="276" spans="1:8" hidden="1" x14ac:dyDescent="0.15">
      <c r="A276" s="4">
        <v>71</v>
      </c>
      <c r="B276" s="6"/>
      <c r="C276" s="16"/>
      <c r="D276" s="7">
        <f t="shared" ref="D276:H276" si="59">+D204*$L$2</f>
        <v>13362.36</v>
      </c>
      <c r="E276" s="7">
        <f t="shared" si="59"/>
        <v>11312.32</v>
      </c>
      <c r="F276" s="7">
        <f t="shared" si="59"/>
        <v>8041.1600000000008</v>
      </c>
      <c r="G276" s="7">
        <f t="shared" si="59"/>
        <v>7028.8600000000006</v>
      </c>
      <c r="H276" s="8">
        <f t="shared" si="59"/>
        <v>5597.8600000000006</v>
      </c>
    </row>
    <row r="277" spans="1:8" hidden="1" x14ac:dyDescent="0.15">
      <c r="A277" s="4">
        <v>72</v>
      </c>
      <c r="B277" s="6"/>
      <c r="C277" s="16"/>
      <c r="D277" s="7">
        <f t="shared" ref="D277:H277" si="60">+D205*$L$2</f>
        <v>14783.820000000002</v>
      </c>
      <c r="E277" s="7">
        <f t="shared" si="60"/>
        <v>12507.470000000001</v>
      </c>
      <c r="F277" s="7">
        <f t="shared" si="60"/>
        <v>8896.0500000000011</v>
      </c>
      <c r="G277" s="7">
        <f t="shared" si="60"/>
        <v>7776.1600000000008</v>
      </c>
      <c r="H277" s="8">
        <f t="shared" si="60"/>
        <v>6197.8200000000006</v>
      </c>
    </row>
    <row r="278" spans="1:8" hidden="1" x14ac:dyDescent="0.15">
      <c r="A278" s="4">
        <v>73</v>
      </c>
      <c r="B278" s="6"/>
      <c r="C278" s="16"/>
      <c r="D278" s="7">
        <f t="shared" ref="D278:H278" si="61">+D206*$L$2</f>
        <v>16409.330000000002</v>
      </c>
      <c r="E278" s="7">
        <f t="shared" si="61"/>
        <v>13882.820000000002</v>
      </c>
      <c r="F278" s="7">
        <f t="shared" si="61"/>
        <v>9876.5500000000011</v>
      </c>
      <c r="G278" s="7">
        <f t="shared" si="61"/>
        <v>8631.0500000000011</v>
      </c>
      <c r="H278" s="8">
        <f t="shared" si="61"/>
        <v>6882.05</v>
      </c>
    </row>
    <row r="279" spans="1:8" hidden="1" x14ac:dyDescent="0.15">
      <c r="A279" s="4">
        <v>74</v>
      </c>
      <c r="B279" s="6"/>
      <c r="C279" s="16"/>
      <c r="D279" s="7">
        <f t="shared" ref="D279:H279" si="62">+D207*$L$2</f>
        <v>18300.900000000001</v>
      </c>
      <c r="E279" s="7">
        <f t="shared" si="62"/>
        <v>15478.650000000001</v>
      </c>
      <c r="F279" s="7">
        <f t="shared" si="62"/>
        <v>11014.460000000001</v>
      </c>
      <c r="G279" s="7">
        <f t="shared" si="62"/>
        <v>9595.65</v>
      </c>
      <c r="H279" s="8">
        <f t="shared" si="62"/>
        <v>7673.8700000000008</v>
      </c>
    </row>
    <row r="280" spans="1:8" hidden="1" x14ac:dyDescent="0.15">
      <c r="A280" s="4">
        <v>75</v>
      </c>
      <c r="B280" s="6"/>
      <c r="C280" s="16"/>
      <c r="D280" s="7">
        <f t="shared" ref="D280:H280" si="63">+D208*$L$2</f>
        <v>20428.850000000002</v>
      </c>
      <c r="E280" s="7">
        <f t="shared" si="63"/>
        <v>17991.91</v>
      </c>
      <c r="F280" s="7">
        <f t="shared" si="63"/>
        <v>12709.400000000001</v>
      </c>
      <c r="G280" s="7">
        <f t="shared" si="63"/>
        <v>11007.04</v>
      </c>
      <c r="H280" s="8">
        <f t="shared" si="63"/>
        <v>8521.34</v>
      </c>
    </row>
    <row r="281" spans="1:8" hidden="1" x14ac:dyDescent="0.15">
      <c r="A281" s="4">
        <v>76</v>
      </c>
      <c r="B281" s="6"/>
      <c r="C281" s="16"/>
      <c r="D281" s="7">
        <f t="shared" ref="D281:H281" si="64">+D209*$L$2</f>
        <v>24145.210000000003</v>
      </c>
      <c r="E281" s="7">
        <f t="shared" si="64"/>
        <v>21256.710000000003</v>
      </c>
      <c r="F281" s="7">
        <f t="shared" si="64"/>
        <v>14753.61</v>
      </c>
      <c r="G281" s="7">
        <f t="shared" si="64"/>
        <v>12725.83</v>
      </c>
      <c r="H281" s="8">
        <f t="shared" si="64"/>
        <v>9831.5</v>
      </c>
    </row>
    <row r="282" spans="1:8" hidden="1" x14ac:dyDescent="0.15">
      <c r="A282" s="4">
        <v>77</v>
      </c>
      <c r="B282" s="6"/>
      <c r="C282" s="16"/>
      <c r="D282" s="7">
        <f t="shared" ref="D282:H282" si="65">+D210*$L$2</f>
        <v>27950.61</v>
      </c>
      <c r="E282" s="7">
        <f t="shared" si="65"/>
        <v>24595.710000000003</v>
      </c>
      <c r="F282" s="7">
        <f t="shared" si="65"/>
        <v>17232.420000000002</v>
      </c>
      <c r="G282" s="7">
        <f t="shared" si="65"/>
        <v>14862.26</v>
      </c>
      <c r="H282" s="8">
        <f t="shared" si="65"/>
        <v>11274.69</v>
      </c>
    </row>
    <row r="283" spans="1:8" hidden="1" x14ac:dyDescent="0.15">
      <c r="A283" s="4">
        <v>78</v>
      </c>
      <c r="B283" s="6"/>
      <c r="C283" s="16"/>
      <c r="D283" s="7">
        <f t="shared" ref="D283:H283" si="66">+D211*$L$2</f>
        <v>32500.13</v>
      </c>
      <c r="E283" s="7">
        <f t="shared" si="66"/>
        <v>28088.41</v>
      </c>
      <c r="F283" s="7">
        <f t="shared" si="66"/>
        <v>19922.7</v>
      </c>
      <c r="G283" s="7">
        <f t="shared" si="66"/>
        <v>17182.600000000002</v>
      </c>
      <c r="H283" s="8">
        <f t="shared" si="66"/>
        <v>12915.04</v>
      </c>
    </row>
    <row r="284" spans="1:8" hidden="1" x14ac:dyDescent="0.15">
      <c r="A284" s="4">
        <v>79</v>
      </c>
      <c r="B284" s="6"/>
      <c r="C284" s="16"/>
      <c r="D284" s="7">
        <f t="shared" ref="D284:H284" si="67">+D212*$L$2</f>
        <v>37143.990000000005</v>
      </c>
      <c r="E284" s="7">
        <f t="shared" si="67"/>
        <v>31883.74</v>
      </c>
      <c r="F284" s="7">
        <f t="shared" si="67"/>
        <v>23262.23</v>
      </c>
      <c r="G284" s="7">
        <f t="shared" si="67"/>
        <v>20063.68</v>
      </c>
      <c r="H284" s="8">
        <f t="shared" si="67"/>
        <v>14750.960000000001</v>
      </c>
    </row>
    <row r="285" spans="1:8" hidden="1" x14ac:dyDescent="0.15">
      <c r="A285" s="4">
        <v>80</v>
      </c>
      <c r="B285" s="6"/>
      <c r="C285" s="16"/>
      <c r="D285" s="7">
        <f t="shared" ref="D285:H285" si="68">+D213*$L$2</f>
        <v>42343.82</v>
      </c>
      <c r="E285" s="7">
        <f t="shared" si="68"/>
        <v>36440.68</v>
      </c>
      <c r="F285" s="7">
        <f t="shared" si="68"/>
        <v>26815.88</v>
      </c>
      <c r="G285" s="7">
        <f t="shared" si="68"/>
        <v>23130.260000000002</v>
      </c>
      <c r="H285" s="8">
        <f t="shared" si="68"/>
        <v>16649.95</v>
      </c>
    </row>
    <row r="286" spans="1:8" hidden="1" x14ac:dyDescent="0.15">
      <c r="A286" s="4">
        <v>1</v>
      </c>
      <c r="B286" s="6" t="s">
        <v>5</v>
      </c>
      <c r="C286" s="16"/>
      <c r="D286" s="7">
        <f t="shared" ref="D286:H286" si="69">+D214*$L$2</f>
        <v>841.11</v>
      </c>
      <c r="E286" s="7">
        <f t="shared" si="69"/>
        <v>694.83</v>
      </c>
      <c r="F286" s="7">
        <f t="shared" si="69"/>
        <v>491.31</v>
      </c>
      <c r="G286" s="7">
        <f t="shared" si="69"/>
        <v>420.82</v>
      </c>
      <c r="H286" s="8">
        <f t="shared" si="69"/>
        <v>360.93</v>
      </c>
    </row>
    <row r="287" spans="1:8" hidden="1" x14ac:dyDescent="0.15">
      <c r="A287" s="4">
        <v>2</v>
      </c>
      <c r="B287" s="6" t="s">
        <v>1</v>
      </c>
      <c r="C287" s="16"/>
      <c r="D287" s="7">
        <f t="shared" ref="D287:H287" si="70">+D215*$L$2</f>
        <v>1415.1000000000001</v>
      </c>
      <c r="E287" s="7">
        <f t="shared" si="70"/>
        <v>1033.5</v>
      </c>
      <c r="F287" s="7">
        <f t="shared" si="70"/>
        <v>769.56000000000006</v>
      </c>
      <c r="G287" s="7">
        <f t="shared" si="70"/>
        <v>663.03000000000009</v>
      </c>
      <c r="H287" s="8">
        <f t="shared" si="70"/>
        <v>572.93000000000006</v>
      </c>
    </row>
    <row r="288" spans="1:8" hidden="1" x14ac:dyDescent="0.15">
      <c r="A288" s="4">
        <v>3</v>
      </c>
      <c r="B288" s="6" t="s">
        <v>6</v>
      </c>
      <c r="C288" s="16"/>
      <c r="D288" s="7">
        <f t="shared" ref="D288:H288" si="71">+D216*$L$2</f>
        <v>2078.13</v>
      </c>
      <c r="E288" s="7">
        <f t="shared" si="71"/>
        <v>1486.65</v>
      </c>
      <c r="F288" s="7">
        <f t="shared" si="71"/>
        <v>1119.3600000000001</v>
      </c>
      <c r="G288" s="7">
        <f t="shared" si="71"/>
        <v>965.13</v>
      </c>
      <c r="H288" s="8">
        <f t="shared" si="71"/>
        <v>828.92000000000007</v>
      </c>
    </row>
    <row r="289" spans="1:14" hidden="1" x14ac:dyDescent="0.15">
      <c r="A289" s="4">
        <v>1</v>
      </c>
      <c r="B289" s="6" t="s">
        <v>3</v>
      </c>
      <c r="C289" s="16"/>
      <c r="D289" s="7">
        <f t="shared" ref="D289:H289" si="72">+D217*$L$2</f>
        <v>119.25</v>
      </c>
      <c r="E289" s="7">
        <f t="shared" si="72"/>
        <v>119.25</v>
      </c>
      <c r="F289" s="7">
        <f t="shared" si="72"/>
        <v>119.25</v>
      </c>
      <c r="G289" s="7">
        <f t="shared" si="72"/>
        <v>119.25</v>
      </c>
      <c r="H289" s="8">
        <f t="shared" si="72"/>
        <v>119.25</v>
      </c>
    </row>
    <row r="290" spans="1:14" ht="14" hidden="1" thickBot="1" x14ac:dyDescent="0.2">
      <c r="A290" s="11">
        <v>1</v>
      </c>
      <c r="B290" s="12" t="s">
        <v>2</v>
      </c>
      <c r="C290" s="17"/>
      <c r="D290" s="13">
        <f t="shared" ref="D290:H290" si="73">+D218*$L$2</f>
        <v>159</v>
      </c>
      <c r="E290" s="13">
        <f t="shared" si="73"/>
        <v>159</v>
      </c>
      <c r="F290" s="13">
        <f t="shared" si="73"/>
        <v>159</v>
      </c>
      <c r="G290" s="13">
        <f t="shared" si="73"/>
        <v>159</v>
      </c>
      <c r="H290" s="14">
        <f t="shared" si="73"/>
        <v>159</v>
      </c>
    </row>
    <row r="291" spans="1:14" ht="14" hidden="1" thickBot="1" x14ac:dyDescent="0.2"/>
    <row r="292" spans="1:14" ht="18" hidden="1" x14ac:dyDescent="0.2">
      <c r="A292" s="179" t="s">
        <v>47</v>
      </c>
      <c r="B292" s="180"/>
      <c r="C292" s="180"/>
      <c r="D292" s="180"/>
      <c r="E292" s="180"/>
      <c r="F292" s="180"/>
      <c r="G292" s="180"/>
      <c r="H292" s="181"/>
    </row>
    <row r="293" spans="1:14" ht="18" hidden="1" x14ac:dyDescent="0.2">
      <c r="A293" s="171" t="s">
        <v>19</v>
      </c>
      <c r="B293" s="172"/>
      <c r="C293" s="172"/>
      <c r="D293" s="172"/>
      <c r="E293" s="172"/>
      <c r="F293" s="172"/>
      <c r="G293" s="172"/>
      <c r="H293" s="173"/>
    </row>
    <row r="294" spans="1:14" hidden="1" x14ac:dyDescent="0.15">
      <c r="A294" s="174" t="s">
        <v>0</v>
      </c>
      <c r="B294" s="175"/>
      <c r="C294" s="175"/>
      <c r="D294" s="175"/>
      <c r="E294" s="175"/>
      <c r="F294" s="175"/>
      <c r="G294" s="175"/>
      <c r="H294" s="20"/>
    </row>
    <row r="295" spans="1:14" hidden="1" x14ac:dyDescent="0.15">
      <c r="A295" s="4" t="s">
        <v>4</v>
      </c>
      <c r="B295" s="5" t="s">
        <v>4</v>
      </c>
      <c r="C295" s="28"/>
      <c r="D295" s="21" t="s">
        <v>20</v>
      </c>
      <c r="E295" s="21" t="s">
        <v>21</v>
      </c>
      <c r="F295" s="21" t="s">
        <v>22</v>
      </c>
      <c r="G295" s="21" t="s">
        <v>23</v>
      </c>
      <c r="H295" s="20" t="s">
        <v>24</v>
      </c>
    </row>
    <row r="296" spans="1:14" hidden="1" x14ac:dyDescent="0.15">
      <c r="A296" s="4">
        <v>18</v>
      </c>
      <c r="B296" s="6"/>
      <c r="C296" s="29"/>
      <c r="D296" s="85">
        <v>3409</v>
      </c>
      <c r="E296" s="85">
        <v>2641</v>
      </c>
      <c r="F296" s="85">
        <v>2042</v>
      </c>
      <c r="G296" s="85">
        <v>1768</v>
      </c>
      <c r="H296" s="85">
        <v>1346</v>
      </c>
      <c r="J296" s="1" t="b">
        <v>1</v>
      </c>
      <c r="K296" s="1" t="b">
        <v>1</v>
      </c>
      <c r="L296" s="1" t="b">
        <v>1</v>
      </c>
      <c r="M296" s="1" t="b">
        <v>1</v>
      </c>
      <c r="N296" s="1" t="b">
        <v>1</v>
      </c>
    </row>
    <row r="297" spans="1:14" hidden="1" x14ac:dyDescent="0.15">
      <c r="A297" s="4">
        <v>19</v>
      </c>
      <c r="B297" s="6"/>
      <c r="C297" s="29"/>
      <c r="D297" s="85">
        <v>3501</v>
      </c>
      <c r="E297" s="85">
        <v>2724</v>
      </c>
      <c r="F297" s="85">
        <v>2100</v>
      </c>
      <c r="G297" s="85">
        <v>1819</v>
      </c>
      <c r="H297" s="85">
        <v>1382</v>
      </c>
      <c r="J297" s="1" t="b">
        <v>1</v>
      </c>
      <c r="K297" s="1" t="b">
        <v>1</v>
      </c>
      <c r="L297" s="1" t="b">
        <v>1</v>
      </c>
      <c r="M297" s="1" t="b">
        <v>1</v>
      </c>
      <c r="N297" s="1" t="b">
        <v>1</v>
      </c>
    </row>
    <row r="298" spans="1:14" hidden="1" x14ac:dyDescent="0.15">
      <c r="A298" s="4">
        <v>20</v>
      </c>
      <c r="B298" s="6"/>
      <c r="C298" s="29"/>
      <c r="D298" s="85">
        <v>3597</v>
      </c>
      <c r="E298" s="85">
        <v>2807</v>
      </c>
      <c r="F298" s="85">
        <v>2161</v>
      </c>
      <c r="G298" s="85">
        <v>1874</v>
      </c>
      <c r="H298" s="85">
        <v>1423</v>
      </c>
      <c r="J298" s="1" t="b">
        <v>1</v>
      </c>
      <c r="K298" s="1" t="b">
        <v>1</v>
      </c>
      <c r="L298" s="1" t="b">
        <v>1</v>
      </c>
      <c r="M298" s="1" t="b">
        <v>1</v>
      </c>
      <c r="N298" s="1" t="b">
        <v>1</v>
      </c>
    </row>
    <row r="299" spans="1:14" hidden="1" x14ac:dyDescent="0.15">
      <c r="A299" s="4">
        <v>21</v>
      </c>
      <c r="B299" s="6"/>
      <c r="C299" s="29"/>
      <c r="D299" s="85">
        <v>3690</v>
      </c>
      <c r="E299" s="85">
        <v>2897</v>
      </c>
      <c r="F299" s="85">
        <v>2224</v>
      </c>
      <c r="G299" s="85">
        <v>1924</v>
      </c>
      <c r="H299" s="85">
        <v>1462</v>
      </c>
      <c r="J299" s="1" t="b">
        <v>1</v>
      </c>
      <c r="K299" s="1" t="b">
        <v>1</v>
      </c>
      <c r="L299" s="1" t="b">
        <v>1</v>
      </c>
      <c r="M299" s="1" t="b">
        <v>1</v>
      </c>
      <c r="N299" s="1" t="b">
        <v>1</v>
      </c>
    </row>
    <row r="300" spans="1:14" hidden="1" x14ac:dyDescent="0.15">
      <c r="A300" s="4">
        <v>22</v>
      </c>
      <c r="B300" s="6"/>
      <c r="C300" s="29"/>
      <c r="D300" s="85">
        <v>3790</v>
      </c>
      <c r="E300" s="85">
        <v>2985</v>
      </c>
      <c r="F300" s="85">
        <v>2288</v>
      </c>
      <c r="G300" s="85">
        <v>1980</v>
      </c>
      <c r="H300" s="85">
        <v>1507</v>
      </c>
      <c r="J300" s="1" t="b">
        <v>1</v>
      </c>
      <c r="K300" s="1" t="b">
        <v>1</v>
      </c>
      <c r="L300" s="1" t="b">
        <v>1</v>
      </c>
      <c r="M300" s="1" t="b">
        <v>1</v>
      </c>
      <c r="N300" s="1" t="b">
        <v>1</v>
      </c>
    </row>
    <row r="301" spans="1:14" hidden="1" x14ac:dyDescent="0.15">
      <c r="A301" s="4">
        <v>23</v>
      </c>
      <c r="B301" s="6"/>
      <c r="C301" s="29"/>
      <c r="D301" s="85">
        <v>3886</v>
      </c>
      <c r="E301" s="85">
        <v>3076</v>
      </c>
      <c r="F301" s="85">
        <v>2348</v>
      </c>
      <c r="G301" s="85">
        <v>2037</v>
      </c>
      <c r="H301" s="85">
        <v>1544</v>
      </c>
      <c r="J301" s="1" t="b">
        <v>1</v>
      </c>
      <c r="K301" s="1" t="b">
        <v>1</v>
      </c>
      <c r="L301" s="1" t="b">
        <v>1</v>
      </c>
      <c r="M301" s="1" t="b">
        <v>1</v>
      </c>
      <c r="N301" s="1" t="b">
        <v>1</v>
      </c>
    </row>
    <row r="302" spans="1:14" hidden="1" x14ac:dyDescent="0.15">
      <c r="A302" s="4">
        <v>24</v>
      </c>
      <c r="B302" s="6"/>
      <c r="C302" s="29"/>
      <c r="D302" s="85">
        <v>3985</v>
      </c>
      <c r="E302" s="85">
        <v>3164</v>
      </c>
      <c r="F302" s="85">
        <v>2413</v>
      </c>
      <c r="G302" s="85">
        <v>2091</v>
      </c>
      <c r="H302" s="85">
        <v>1588</v>
      </c>
      <c r="J302" s="1" t="b">
        <v>1</v>
      </c>
      <c r="K302" s="1" t="b">
        <v>1</v>
      </c>
      <c r="L302" s="1" t="b">
        <v>1</v>
      </c>
      <c r="M302" s="1" t="b">
        <v>1</v>
      </c>
      <c r="N302" s="1" t="b">
        <v>1</v>
      </c>
    </row>
    <row r="303" spans="1:14" hidden="1" x14ac:dyDescent="0.15">
      <c r="A303" s="4">
        <v>25</v>
      </c>
      <c r="B303" s="6"/>
      <c r="C303" s="29"/>
      <c r="D303" s="85">
        <v>4086</v>
      </c>
      <c r="E303" s="85">
        <v>3256</v>
      </c>
      <c r="F303" s="85">
        <v>2481</v>
      </c>
      <c r="G303" s="85">
        <v>2144</v>
      </c>
      <c r="H303" s="85">
        <v>1628</v>
      </c>
      <c r="J303" s="1" t="b">
        <v>1</v>
      </c>
      <c r="K303" s="1" t="b">
        <v>1</v>
      </c>
      <c r="L303" s="1" t="b">
        <v>1</v>
      </c>
      <c r="M303" s="1" t="b">
        <v>1</v>
      </c>
      <c r="N303" s="1" t="b">
        <v>1</v>
      </c>
    </row>
    <row r="304" spans="1:14" hidden="1" x14ac:dyDescent="0.15">
      <c r="A304" s="4">
        <v>26</v>
      </c>
      <c r="B304" s="6"/>
      <c r="C304" s="29"/>
      <c r="D304" s="85">
        <v>4182</v>
      </c>
      <c r="E304" s="85">
        <v>3344</v>
      </c>
      <c r="F304" s="85">
        <v>2541</v>
      </c>
      <c r="G304" s="85">
        <v>2200</v>
      </c>
      <c r="H304" s="85">
        <v>1668</v>
      </c>
      <c r="J304" s="1" t="b">
        <v>1</v>
      </c>
      <c r="K304" s="1" t="b">
        <v>1</v>
      </c>
      <c r="L304" s="1" t="b">
        <v>1</v>
      </c>
      <c r="M304" s="1" t="b">
        <v>1</v>
      </c>
      <c r="N304" s="1" t="b">
        <v>1</v>
      </c>
    </row>
    <row r="305" spans="1:14" hidden="1" x14ac:dyDescent="0.15">
      <c r="A305" s="4">
        <v>27</v>
      </c>
      <c r="B305" s="6"/>
      <c r="C305" s="29"/>
      <c r="D305" s="85">
        <v>4283</v>
      </c>
      <c r="E305" s="85">
        <v>3435</v>
      </c>
      <c r="F305" s="85">
        <v>2607</v>
      </c>
      <c r="G305" s="85">
        <v>2256</v>
      </c>
      <c r="H305" s="85">
        <v>1709</v>
      </c>
      <c r="J305" s="1" t="b">
        <v>1</v>
      </c>
      <c r="K305" s="1" t="b">
        <v>1</v>
      </c>
      <c r="L305" s="1" t="b">
        <v>1</v>
      </c>
      <c r="M305" s="1" t="b">
        <v>1</v>
      </c>
      <c r="N305" s="1" t="b">
        <v>1</v>
      </c>
    </row>
    <row r="306" spans="1:14" hidden="1" x14ac:dyDescent="0.15">
      <c r="A306" s="4">
        <v>28</v>
      </c>
      <c r="B306" s="6"/>
      <c r="C306" s="29"/>
      <c r="D306" s="85">
        <v>4441</v>
      </c>
      <c r="E306" s="85">
        <v>3550</v>
      </c>
      <c r="F306" s="85">
        <v>2648</v>
      </c>
      <c r="G306" s="85">
        <v>2301</v>
      </c>
      <c r="H306" s="85">
        <v>1773</v>
      </c>
      <c r="J306" s="1" t="b">
        <v>1</v>
      </c>
      <c r="K306" s="1" t="b">
        <v>1</v>
      </c>
      <c r="L306" s="1" t="b">
        <v>1</v>
      </c>
      <c r="M306" s="1" t="b">
        <v>1</v>
      </c>
      <c r="N306" s="1" t="b">
        <v>1</v>
      </c>
    </row>
    <row r="307" spans="1:14" hidden="1" x14ac:dyDescent="0.15">
      <c r="A307" s="4">
        <v>29</v>
      </c>
      <c r="B307" s="6"/>
      <c r="C307" s="29"/>
      <c r="D307" s="85">
        <v>4597</v>
      </c>
      <c r="E307" s="85">
        <v>3667</v>
      </c>
      <c r="F307" s="85">
        <v>2693</v>
      </c>
      <c r="G307" s="85">
        <v>2347</v>
      </c>
      <c r="H307" s="85">
        <v>1837</v>
      </c>
      <c r="J307" s="1" t="b">
        <v>1</v>
      </c>
      <c r="K307" s="1" t="b">
        <v>1</v>
      </c>
      <c r="L307" s="1" t="b">
        <v>1</v>
      </c>
      <c r="M307" s="1" t="b">
        <v>1</v>
      </c>
      <c r="N307" s="1" t="b">
        <v>1</v>
      </c>
    </row>
    <row r="308" spans="1:14" hidden="1" x14ac:dyDescent="0.15">
      <c r="A308" s="4">
        <v>30</v>
      </c>
      <c r="B308" s="6"/>
      <c r="C308" s="29"/>
      <c r="D308" s="85">
        <v>4758</v>
      </c>
      <c r="E308" s="85">
        <v>3782</v>
      </c>
      <c r="F308" s="85">
        <v>2733</v>
      </c>
      <c r="G308" s="85">
        <v>2394</v>
      </c>
      <c r="H308" s="85">
        <v>1901</v>
      </c>
      <c r="J308" s="1" t="b">
        <v>1</v>
      </c>
      <c r="K308" s="1" t="b">
        <v>1</v>
      </c>
      <c r="L308" s="1" t="b">
        <v>1</v>
      </c>
      <c r="M308" s="1" t="b">
        <v>1</v>
      </c>
      <c r="N308" s="1" t="b">
        <v>1</v>
      </c>
    </row>
    <row r="309" spans="1:14" hidden="1" x14ac:dyDescent="0.15">
      <c r="A309" s="4">
        <v>31</v>
      </c>
      <c r="B309" s="6"/>
      <c r="C309" s="29"/>
      <c r="D309" s="85">
        <v>4911</v>
      </c>
      <c r="E309" s="85">
        <v>3901</v>
      </c>
      <c r="F309" s="85">
        <v>2776</v>
      </c>
      <c r="G309" s="85">
        <v>2445</v>
      </c>
      <c r="H309" s="85">
        <v>1966</v>
      </c>
      <c r="J309" s="1" t="b">
        <v>1</v>
      </c>
      <c r="K309" s="1" t="b">
        <v>1</v>
      </c>
      <c r="L309" s="1" t="b">
        <v>1</v>
      </c>
      <c r="M309" s="1" t="b">
        <v>1</v>
      </c>
      <c r="N309" s="1" t="b">
        <v>1</v>
      </c>
    </row>
    <row r="310" spans="1:14" hidden="1" x14ac:dyDescent="0.15">
      <c r="A310" s="4">
        <v>32</v>
      </c>
      <c r="B310" s="6"/>
      <c r="C310" s="29"/>
      <c r="D310" s="85">
        <v>5073</v>
      </c>
      <c r="E310" s="85">
        <v>4019</v>
      </c>
      <c r="F310" s="85">
        <v>2818</v>
      </c>
      <c r="G310" s="85">
        <v>2486</v>
      </c>
      <c r="H310" s="85">
        <v>2027</v>
      </c>
      <c r="J310" s="1" t="b">
        <v>1</v>
      </c>
      <c r="K310" s="1" t="b">
        <v>1</v>
      </c>
      <c r="L310" s="1" t="b">
        <v>1</v>
      </c>
      <c r="M310" s="1" t="b">
        <v>1</v>
      </c>
      <c r="N310" s="1" t="b">
        <v>1</v>
      </c>
    </row>
    <row r="311" spans="1:14" hidden="1" x14ac:dyDescent="0.15">
      <c r="A311" s="4">
        <v>33</v>
      </c>
      <c r="B311" s="6"/>
      <c r="C311" s="29"/>
      <c r="D311" s="85">
        <v>5178</v>
      </c>
      <c r="E311" s="85">
        <v>4104</v>
      </c>
      <c r="F311" s="85">
        <v>2889</v>
      </c>
      <c r="G311" s="85">
        <v>2541</v>
      </c>
      <c r="H311" s="85">
        <v>2077</v>
      </c>
      <c r="J311" s="1" t="b">
        <v>1</v>
      </c>
      <c r="K311" s="1" t="b">
        <v>1</v>
      </c>
      <c r="L311" s="1" t="b">
        <v>1</v>
      </c>
      <c r="M311" s="1" t="b">
        <v>1</v>
      </c>
      <c r="N311" s="1" t="b">
        <v>1</v>
      </c>
    </row>
    <row r="312" spans="1:14" hidden="1" x14ac:dyDescent="0.15">
      <c r="A312" s="4">
        <v>34</v>
      </c>
      <c r="B312" s="6"/>
      <c r="C312" s="29"/>
      <c r="D312" s="85">
        <v>5281</v>
      </c>
      <c r="E312" s="85">
        <v>4193</v>
      </c>
      <c r="F312" s="85">
        <v>2960</v>
      </c>
      <c r="G312" s="85">
        <v>2592</v>
      </c>
      <c r="H312" s="85">
        <v>2126</v>
      </c>
      <c r="J312" s="1" t="b">
        <v>1</v>
      </c>
      <c r="K312" s="1" t="b">
        <v>1</v>
      </c>
      <c r="L312" s="1" t="b">
        <v>1</v>
      </c>
      <c r="M312" s="1" t="b">
        <v>1</v>
      </c>
      <c r="N312" s="1" t="b">
        <v>1</v>
      </c>
    </row>
    <row r="313" spans="1:14" hidden="1" x14ac:dyDescent="0.15">
      <c r="A313" s="4">
        <v>35</v>
      </c>
      <c r="B313" s="6"/>
      <c r="C313" s="29"/>
      <c r="D313" s="85">
        <v>5384</v>
      </c>
      <c r="E313" s="85">
        <v>4281</v>
      </c>
      <c r="F313" s="85">
        <v>3029</v>
      </c>
      <c r="G313" s="85">
        <v>2641</v>
      </c>
      <c r="H313" s="85">
        <v>2172</v>
      </c>
      <c r="J313" s="1" t="b">
        <v>1</v>
      </c>
      <c r="K313" s="1" t="b">
        <v>1</v>
      </c>
      <c r="L313" s="1" t="b">
        <v>1</v>
      </c>
      <c r="M313" s="1" t="b">
        <v>1</v>
      </c>
      <c r="N313" s="1" t="b">
        <v>1</v>
      </c>
    </row>
    <row r="314" spans="1:14" hidden="1" x14ac:dyDescent="0.15">
      <c r="A314" s="4">
        <v>36</v>
      </c>
      <c r="B314" s="6"/>
      <c r="C314" s="29"/>
      <c r="D314" s="85">
        <v>5489</v>
      </c>
      <c r="E314" s="85">
        <v>4365</v>
      </c>
      <c r="F314" s="85">
        <v>3099</v>
      </c>
      <c r="G314" s="85">
        <v>2693</v>
      </c>
      <c r="H314" s="85">
        <v>2223</v>
      </c>
      <c r="J314" s="1" t="b">
        <v>1</v>
      </c>
      <c r="K314" s="1" t="b">
        <v>1</v>
      </c>
      <c r="L314" s="1" t="b">
        <v>1</v>
      </c>
      <c r="M314" s="1" t="b">
        <v>1</v>
      </c>
      <c r="N314" s="1" t="b">
        <v>1</v>
      </c>
    </row>
    <row r="315" spans="1:14" hidden="1" x14ac:dyDescent="0.15">
      <c r="A315" s="4">
        <v>37</v>
      </c>
      <c r="B315" s="6"/>
      <c r="C315" s="29"/>
      <c r="D315" s="85">
        <v>5591</v>
      </c>
      <c r="E315" s="85">
        <v>4455</v>
      </c>
      <c r="F315" s="85">
        <v>3173</v>
      </c>
      <c r="G315" s="85">
        <v>2744</v>
      </c>
      <c r="H315" s="85">
        <v>2270</v>
      </c>
      <c r="J315" s="1" t="b">
        <v>1</v>
      </c>
      <c r="K315" s="1" t="b">
        <v>1</v>
      </c>
      <c r="L315" s="1" t="b">
        <v>1</v>
      </c>
      <c r="M315" s="1" t="b">
        <v>1</v>
      </c>
      <c r="N315" s="1" t="b">
        <v>1</v>
      </c>
    </row>
    <row r="316" spans="1:14" hidden="1" x14ac:dyDescent="0.15">
      <c r="A316" s="4">
        <v>38</v>
      </c>
      <c r="B316" s="6"/>
      <c r="C316" s="29"/>
      <c r="D316" s="85">
        <v>5697</v>
      </c>
      <c r="E316" s="85">
        <v>4550</v>
      </c>
      <c r="F316" s="85">
        <v>3225</v>
      </c>
      <c r="G316" s="85">
        <v>2795</v>
      </c>
      <c r="H316" s="85">
        <v>2318</v>
      </c>
      <c r="J316" s="1" t="b">
        <v>1</v>
      </c>
      <c r="K316" s="1" t="b">
        <v>1</v>
      </c>
      <c r="L316" s="1" t="b">
        <v>1</v>
      </c>
      <c r="M316" s="1" t="b">
        <v>1</v>
      </c>
      <c r="N316" s="1" t="b">
        <v>1</v>
      </c>
    </row>
    <row r="317" spans="1:14" hidden="1" x14ac:dyDescent="0.15">
      <c r="A317" s="4">
        <v>39</v>
      </c>
      <c r="B317" s="6"/>
      <c r="C317" s="29"/>
      <c r="D317" s="85">
        <v>5802</v>
      </c>
      <c r="E317" s="85">
        <v>4651</v>
      </c>
      <c r="F317" s="85">
        <v>3277</v>
      </c>
      <c r="G317" s="85">
        <v>2851</v>
      </c>
      <c r="H317" s="85">
        <v>2361</v>
      </c>
      <c r="J317" s="1" t="b">
        <v>1</v>
      </c>
      <c r="K317" s="1" t="b">
        <v>1</v>
      </c>
      <c r="L317" s="1" t="b">
        <v>1</v>
      </c>
      <c r="M317" s="1" t="b">
        <v>1</v>
      </c>
      <c r="N317" s="1" t="b">
        <v>1</v>
      </c>
    </row>
    <row r="318" spans="1:14" hidden="1" x14ac:dyDescent="0.15">
      <c r="A318" s="4">
        <v>40</v>
      </c>
      <c r="B318" s="6"/>
      <c r="C318" s="29"/>
      <c r="D318" s="85">
        <v>5903</v>
      </c>
      <c r="E318" s="85">
        <v>4747</v>
      </c>
      <c r="F318" s="85">
        <v>3331</v>
      </c>
      <c r="G318" s="85">
        <v>2900</v>
      </c>
      <c r="H318" s="85">
        <v>2409</v>
      </c>
      <c r="J318" s="1" t="b">
        <v>1</v>
      </c>
      <c r="K318" s="1" t="b">
        <v>1</v>
      </c>
      <c r="L318" s="1" t="b">
        <v>1</v>
      </c>
      <c r="M318" s="1" t="b">
        <v>1</v>
      </c>
      <c r="N318" s="1" t="b">
        <v>1</v>
      </c>
    </row>
    <row r="319" spans="1:14" hidden="1" x14ac:dyDescent="0.15">
      <c r="A319" s="4">
        <v>41</v>
      </c>
      <c r="B319" s="6"/>
      <c r="C319" s="29"/>
      <c r="D319" s="85">
        <v>6008</v>
      </c>
      <c r="E319" s="85">
        <v>4840</v>
      </c>
      <c r="F319" s="85">
        <v>3384</v>
      </c>
      <c r="G319" s="85">
        <v>2954</v>
      </c>
      <c r="H319" s="85">
        <v>2453</v>
      </c>
      <c r="J319" s="1" t="b">
        <v>1</v>
      </c>
      <c r="K319" s="1" t="b">
        <v>1</v>
      </c>
      <c r="L319" s="1" t="b">
        <v>1</v>
      </c>
      <c r="M319" s="1" t="b">
        <v>1</v>
      </c>
      <c r="N319" s="1" t="b">
        <v>1</v>
      </c>
    </row>
    <row r="320" spans="1:14" hidden="1" x14ac:dyDescent="0.15">
      <c r="A320" s="4">
        <v>42</v>
      </c>
      <c r="B320" s="6"/>
      <c r="C320" s="29"/>
      <c r="D320" s="85">
        <v>6111</v>
      </c>
      <c r="E320" s="85">
        <v>4941</v>
      </c>
      <c r="F320" s="85">
        <v>3437</v>
      </c>
      <c r="G320" s="85">
        <v>3008</v>
      </c>
      <c r="H320" s="85">
        <v>2500</v>
      </c>
      <c r="J320" s="1" t="b">
        <v>1</v>
      </c>
      <c r="K320" s="1" t="b">
        <v>1</v>
      </c>
      <c r="L320" s="1" t="b">
        <v>1</v>
      </c>
      <c r="M320" s="1" t="b">
        <v>1</v>
      </c>
      <c r="N320" s="1" t="b">
        <v>1</v>
      </c>
    </row>
    <row r="321" spans="1:14" hidden="1" x14ac:dyDescent="0.15">
      <c r="A321" s="4">
        <v>43</v>
      </c>
      <c r="B321" s="6"/>
      <c r="C321" s="29"/>
      <c r="D321" s="85">
        <v>6326</v>
      </c>
      <c r="E321" s="85">
        <v>5137</v>
      </c>
      <c r="F321" s="85">
        <v>3567</v>
      </c>
      <c r="G321" s="85">
        <v>3118</v>
      </c>
      <c r="H321" s="85">
        <v>2592</v>
      </c>
      <c r="J321" s="1" t="b">
        <v>1</v>
      </c>
      <c r="K321" s="1" t="b">
        <v>1</v>
      </c>
      <c r="L321" s="1" t="b">
        <v>1</v>
      </c>
      <c r="M321" s="1" t="b">
        <v>1</v>
      </c>
      <c r="N321" s="1" t="b">
        <v>1</v>
      </c>
    </row>
    <row r="322" spans="1:14" hidden="1" x14ac:dyDescent="0.15">
      <c r="A322" s="4">
        <v>44</v>
      </c>
      <c r="B322" s="6"/>
      <c r="C322" s="29"/>
      <c r="D322" s="85">
        <v>6536</v>
      </c>
      <c r="E322" s="85">
        <v>5330</v>
      </c>
      <c r="F322" s="85">
        <v>3694</v>
      </c>
      <c r="G322" s="85">
        <v>3229</v>
      </c>
      <c r="H322" s="85">
        <v>2684</v>
      </c>
      <c r="J322" s="1" t="b">
        <v>1</v>
      </c>
      <c r="K322" s="1" t="b">
        <v>1</v>
      </c>
      <c r="L322" s="1" t="b">
        <v>1</v>
      </c>
      <c r="M322" s="1" t="b">
        <v>1</v>
      </c>
      <c r="N322" s="1" t="b">
        <v>1</v>
      </c>
    </row>
    <row r="323" spans="1:14" hidden="1" x14ac:dyDescent="0.15">
      <c r="A323" s="4">
        <v>45</v>
      </c>
      <c r="B323" s="6"/>
      <c r="C323" s="29"/>
      <c r="D323" s="85">
        <v>6750</v>
      </c>
      <c r="E323" s="85">
        <v>5525</v>
      </c>
      <c r="F323" s="85">
        <v>3826</v>
      </c>
      <c r="G323" s="85">
        <v>3341</v>
      </c>
      <c r="H323" s="85">
        <v>2776</v>
      </c>
      <c r="J323" s="1" t="b">
        <v>1</v>
      </c>
      <c r="K323" s="1" t="b">
        <v>1</v>
      </c>
      <c r="L323" s="1" t="b">
        <v>1</v>
      </c>
      <c r="M323" s="1" t="b">
        <v>1</v>
      </c>
      <c r="N323" s="1" t="b">
        <v>1</v>
      </c>
    </row>
    <row r="324" spans="1:14" hidden="1" x14ac:dyDescent="0.15">
      <c r="A324" s="4">
        <v>46</v>
      </c>
      <c r="B324" s="6"/>
      <c r="C324" s="29"/>
      <c r="D324" s="85">
        <v>6964</v>
      </c>
      <c r="E324" s="85">
        <v>5718</v>
      </c>
      <c r="F324" s="85">
        <v>3952</v>
      </c>
      <c r="G324" s="85">
        <v>3450</v>
      </c>
      <c r="H324" s="85">
        <v>2868</v>
      </c>
      <c r="J324" s="1" t="b">
        <v>1</v>
      </c>
      <c r="K324" s="1" t="b">
        <v>1</v>
      </c>
      <c r="L324" s="1" t="b">
        <v>1</v>
      </c>
      <c r="M324" s="1" t="b">
        <v>1</v>
      </c>
      <c r="N324" s="1" t="b">
        <v>1</v>
      </c>
    </row>
    <row r="325" spans="1:14" hidden="1" x14ac:dyDescent="0.15">
      <c r="A325" s="4">
        <v>47</v>
      </c>
      <c r="B325" s="6"/>
      <c r="C325" s="29"/>
      <c r="D325" s="85">
        <v>7176</v>
      </c>
      <c r="E325" s="85">
        <v>5914</v>
      </c>
      <c r="F325" s="85">
        <v>4085</v>
      </c>
      <c r="G325" s="85">
        <v>3562</v>
      </c>
      <c r="H325" s="85">
        <v>2960</v>
      </c>
      <c r="J325" s="1" t="b">
        <v>1</v>
      </c>
      <c r="K325" s="1" t="b">
        <v>1</v>
      </c>
      <c r="L325" s="1" t="b">
        <v>1</v>
      </c>
      <c r="M325" s="1" t="b">
        <v>1</v>
      </c>
      <c r="N325" s="1" t="b">
        <v>1</v>
      </c>
    </row>
    <row r="326" spans="1:14" hidden="1" x14ac:dyDescent="0.15">
      <c r="A326" s="4">
        <v>48</v>
      </c>
      <c r="B326" s="6"/>
      <c r="C326" s="29"/>
      <c r="D326" s="85">
        <v>7383</v>
      </c>
      <c r="E326" s="85">
        <v>6022</v>
      </c>
      <c r="F326" s="85">
        <v>4199</v>
      </c>
      <c r="G326" s="85">
        <v>3666</v>
      </c>
      <c r="H326" s="85">
        <v>3047</v>
      </c>
      <c r="J326" s="1" t="b">
        <v>1</v>
      </c>
      <c r="K326" s="1" t="b">
        <v>1</v>
      </c>
      <c r="L326" s="1" t="b">
        <v>1</v>
      </c>
      <c r="M326" s="1" t="b">
        <v>1</v>
      </c>
      <c r="N326" s="1" t="b">
        <v>1</v>
      </c>
    </row>
    <row r="327" spans="1:14" hidden="1" x14ac:dyDescent="0.15">
      <c r="A327" s="4">
        <v>49</v>
      </c>
      <c r="B327" s="6"/>
      <c r="C327" s="29"/>
      <c r="D327" s="85">
        <v>7588</v>
      </c>
      <c r="E327" s="85">
        <v>6125</v>
      </c>
      <c r="F327" s="85">
        <v>4315</v>
      </c>
      <c r="G327" s="85">
        <v>3763</v>
      </c>
      <c r="H327" s="85">
        <v>3130</v>
      </c>
      <c r="J327" s="1" t="b">
        <v>1</v>
      </c>
      <c r="K327" s="1" t="b">
        <v>1</v>
      </c>
      <c r="L327" s="1" t="b">
        <v>1</v>
      </c>
      <c r="M327" s="1" t="b">
        <v>1</v>
      </c>
      <c r="N327" s="1" t="b">
        <v>1</v>
      </c>
    </row>
    <row r="328" spans="1:14" hidden="1" x14ac:dyDescent="0.15">
      <c r="A328" s="4">
        <v>50</v>
      </c>
      <c r="B328" s="6"/>
      <c r="C328" s="29"/>
      <c r="D328" s="85">
        <v>7794</v>
      </c>
      <c r="E328" s="85">
        <v>6233</v>
      </c>
      <c r="F328" s="85">
        <v>4430</v>
      </c>
      <c r="G328" s="85">
        <v>3873</v>
      </c>
      <c r="H328" s="85">
        <v>3219</v>
      </c>
      <c r="J328" s="1" t="b">
        <v>1</v>
      </c>
      <c r="K328" s="1" t="b">
        <v>1</v>
      </c>
      <c r="L328" s="1" t="b">
        <v>1</v>
      </c>
      <c r="M328" s="1" t="b">
        <v>1</v>
      </c>
      <c r="N328" s="1" t="b">
        <v>1</v>
      </c>
    </row>
    <row r="329" spans="1:14" hidden="1" x14ac:dyDescent="0.15">
      <c r="A329" s="4">
        <v>51</v>
      </c>
      <c r="B329" s="6"/>
      <c r="C329" s="29"/>
      <c r="D329" s="85">
        <v>8000</v>
      </c>
      <c r="E329" s="85">
        <v>6336</v>
      </c>
      <c r="F329" s="85">
        <v>4543</v>
      </c>
      <c r="G329" s="85">
        <v>3971</v>
      </c>
      <c r="H329" s="85">
        <v>3305</v>
      </c>
      <c r="J329" s="1" t="b">
        <v>1</v>
      </c>
      <c r="K329" s="1" t="b">
        <v>1</v>
      </c>
      <c r="L329" s="1" t="b">
        <v>1</v>
      </c>
      <c r="M329" s="1" t="b">
        <v>1</v>
      </c>
      <c r="N329" s="1" t="b">
        <v>1</v>
      </c>
    </row>
    <row r="330" spans="1:14" hidden="1" x14ac:dyDescent="0.15">
      <c r="A330" s="4">
        <v>52</v>
      </c>
      <c r="B330" s="6"/>
      <c r="C330" s="29"/>
      <c r="D330" s="85">
        <v>8204</v>
      </c>
      <c r="E330" s="85">
        <v>6446</v>
      </c>
      <c r="F330" s="85">
        <v>4662</v>
      </c>
      <c r="G330" s="85">
        <v>4072</v>
      </c>
      <c r="H330" s="85">
        <v>3390</v>
      </c>
      <c r="J330" s="1" t="b">
        <v>1</v>
      </c>
      <c r="K330" s="1" t="b">
        <v>1</v>
      </c>
      <c r="L330" s="1" t="b">
        <v>1</v>
      </c>
      <c r="M330" s="1" t="b">
        <v>1</v>
      </c>
      <c r="N330" s="1" t="b">
        <v>1</v>
      </c>
    </row>
    <row r="331" spans="1:14" hidden="1" x14ac:dyDescent="0.15">
      <c r="A331" s="4">
        <v>53</v>
      </c>
      <c r="B331" s="6"/>
      <c r="C331" s="29"/>
      <c r="D331" s="85">
        <v>8492</v>
      </c>
      <c r="E331" s="85">
        <v>6693</v>
      </c>
      <c r="F331" s="85">
        <v>4837</v>
      </c>
      <c r="G331" s="85">
        <v>4226</v>
      </c>
      <c r="H331" s="85">
        <v>3514</v>
      </c>
      <c r="J331" s="1" t="b">
        <v>1</v>
      </c>
      <c r="K331" s="1" t="b">
        <v>1</v>
      </c>
      <c r="L331" s="1" t="b">
        <v>1</v>
      </c>
      <c r="M331" s="1" t="b">
        <v>1</v>
      </c>
      <c r="N331" s="1" t="b">
        <v>1</v>
      </c>
    </row>
    <row r="332" spans="1:14" hidden="1" x14ac:dyDescent="0.15">
      <c r="A332" s="4">
        <v>54</v>
      </c>
      <c r="B332" s="6"/>
      <c r="C332" s="29"/>
      <c r="D332" s="85">
        <v>8779</v>
      </c>
      <c r="E332" s="85">
        <v>6945</v>
      </c>
      <c r="F332" s="85">
        <v>5007</v>
      </c>
      <c r="G332" s="85">
        <v>4375</v>
      </c>
      <c r="H332" s="85">
        <v>3643</v>
      </c>
      <c r="J332" s="1" t="b">
        <v>1</v>
      </c>
      <c r="K332" s="1" t="b">
        <v>1</v>
      </c>
      <c r="L332" s="1" t="b">
        <v>1</v>
      </c>
      <c r="M332" s="1" t="b">
        <v>1</v>
      </c>
      <c r="N332" s="1" t="b">
        <v>1</v>
      </c>
    </row>
    <row r="333" spans="1:14" hidden="1" x14ac:dyDescent="0.15">
      <c r="A333" s="4">
        <v>55</v>
      </c>
      <c r="B333" s="6"/>
      <c r="C333" s="29"/>
      <c r="D333" s="85">
        <v>9065</v>
      </c>
      <c r="E333" s="85">
        <v>7195</v>
      </c>
      <c r="F333" s="85">
        <v>5184</v>
      </c>
      <c r="G333" s="85">
        <v>4527</v>
      </c>
      <c r="H333" s="85">
        <v>3762</v>
      </c>
      <c r="J333" s="1" t="b">
        <v>1</v>
      </c>
      <c r="K333" s="1" t="b">
        <v>1</v>
      </c>
      <c r="L333" s="1" t="b">
        <v>1</v>
      </c>
      <c r="M333" s="1" t="b">
        <v>1</v>
      </c>
      <c r="N333" s="1" t="b">
        <v>1</v>
      </c>
    </row>
    <row r="334" spans="1:14" hidden="1" x14ac:dyDescent="0.15">
      <c r="A334" s="4">
        <v>56</v>
      </c>
      <c r="B334" s="6"/>
      <c r="C334" s="29"/>
      <c r="D334" s="85">
        <v>9352</v>
      </c>
      <c r="E334" s="85">
        <v>7442</v>
      </c>
      <c r="F334" s="85">
        <v>5352</v>
      </c>
      <c r="G334" s="85">
        <v>4679</v>
      </c>
      <c r="H334" s="85">
        <v>3886</v>
      </c>
      <c r="J334" s="1" t="b">
        <v>1</v>
      </c>
      <c r="K334" s="1" t="b">
        <v>1</v>
      </c>
      <c r="L334" s="1" t="b">
        <v>1</v>
      </c>
      <c r="M334" s="1" t="b">
        <v>1</v>
      </c>
      <c r="N334" s="1" t="b">
        <v>1</v>
      </c>
    </row>
    <row r="335" spans="1:14" hidden="1" x14ac:dyDescent="0.15">
      <c r="A335" s="4">
        <v>57</v>
      </c>
      <c r="B335" s="6"/>
      <c r="C335" s="29"/>
      <c r="D335" s="85">
        <v>9638</v>
      </c>
      <c r="E335" s="85">
        <v>7690</v>
      </c>
      <c r="F335" s="85">
        <v>5526</v>
      </c>
      <c r="G335" s="85">
        <v>4832</v>
      </c>
      <c r="H335" s="85">
        <v>4012</v>
      </c>
      <c r="J335" s="1" t="b">
        <v>1</v>
      </c>
      <c r="K335" s="1" t="b">
        <v>1</v>
      </c>
      <c r="L335" s="1" t="b">
        <v>1</v>
      </c>
      <c r="M335" s="1" t="b">
        <v>1</v>
      </c>
      <c r="N335" s="1" t="b">
        <v>1</v>
      </c>
    </row>
    <row r="336" spans="1:14" hidden="1" x14ac:dyDescent="0.15">
      <c r="A336" s="4">
        <v>58</v>
      </c>
      <c r="B336" s="6"/>
      <c r="C336" s="29"/>
      <c r="D336" s="85">
        <v>10151</v>
      </c>
      <c r="E336" s="85">
        <v>8211</v>
      </c>
      <c r="F336" s="85">
        <v>5886</v>
      </c>
      <c r="G336" s="85">
        <v>5155</v>
      </c>
      <c r="H336" s="85">
        <v>4302</v>
      </c>
      <c r="J336" s="1" t="b">
        <v>1</v>
      </c>
      <c r="K336" s="1" t="b">
        <v>1</v>
      </c>
      <c r="L336" s="1" t="b">
        <v>1</v>
      </c>
      <c r="M336" s="1" t="b">
        <v>1</v>
      </c>
      <c r="N336" s="1" t="b">
        <v>1</v>
      </c>
    </row>
    <row r="337" spans="1:14" hidden="1" x14ac:dyDescent="0.15">
      <c r="A337" s="4">
        <v>59</v>
      </c>
      <c r="B337" s="6"/>
      <c r="C337" s="29"/>
      <c r="D337" s="85">
        <v>10663</v>
      </c>
      <c r="E337" s="85">
        <v>8732</v>
      </c>
      <c r="F337" s="85">
        <v>6242</v>
      </c>
      <c r="G337" s="85">
        <v>5480</v>
      </c>
      <c r="H337" s="85">
        <v>4591</v>
      </c>
      <c r="J337" s="1" t="b">
        <v>1</v>
      </c>
      <c r="K337" s="1" t="b">
        <v>1</v>
      </c>
      <c r="L337" s="1" t="b">
        <v>1</v>
      </c>
      <c r="M337" s="1" t="b">
        <v>1</v>
      </c>
      <c r="N337" s="1" t="b">
        <v>1</v>
      </c>
    </row>
    <row r="338" spans="1:14" hidden="1" x14ac:dyDescent="0.15">
      <c r="A338" s="4">
        <v>60</v>
      </c>
      <c r="B338" s="6"/>
      <c r="C338" s="29"/>
      <c r="D338" s="85">
        <v>11174</v>
      </c>
      <c r="E338" s="85">
        <v>9250</v>
      </c>
      <c r="F338" s="85">
        <v>6599</v>
      </c>
      <c r="G338" s="85">
        <v>5810</v>
      </c>
      <c r="H338" s="85">
        <v>4881</v>
      </c>
      <c r="J338" s="1" t="b">
        <v>1</v>
      </c>
      <c r="K338" s="1" t="b">
        <v>1</v>
      </c>
      <c r="L338" s="1" t="b">
        <v>1</v>
      </c>
      <c r="M338" s="1" t="b">
        <v>1</v>
      </c>
      <c r="N338" s="1" t="b">
        <v>1</v>
      </c>
    </row>
    <row r="339" spans="1:14" hidden="1" x14ac:dyDescent="0.15">
      <c r="A339" s="4">
        <v>61</v>
      </c>
      <c r="B339" s="6"/>
      <c r="C339" s="29"/>
      <c r="D339" s="85">
        <v>11796</v>
      </c>
      <c r="E339" s="85">
        <v>9785</v>
      </c>
      <c r="F339" s="85">
        <v>6977</v>
      </c>
      <c r="G339" s="85">
        <v>6151</v>
      </c>
      <c r="H339" s="85">
        <v>5178</v>
      </c>
      <c r="J339" s="1" t="b">
        <v>1</v>
      </c>
      <c r="K339" s="1" t="b">
        <v>1</v>
      </c>
      <c r="L339" s="1" t="b">
        <v>1</v>
      </c>
      <c r="M339" s="1" t="b">
        <v>1</v>
      </c>
      <c r="N339" s="1" t="b">
        <v>1</v>
      </c>
    </row>
    <row r="340" spans="1:14" hidden="1" x14ac:dyDescent="0.15">
      <c r="A340" s="4">
        <v>62</v>
      </c>
      <c r="B340" s="6"/>
      <c r="C340" s="29"/>
      <c r="D340" s="85">
        <v>12466</v>
      </c>
      <c r="E340" s="85">
        <v>10337</v>
      </c>
      <c r="F340" s="85">
        <v>7358</v>
      </c>
      <c r="G340" s="85">
        <v>6509</v>
      </c>
      <c r="H340" s="85">
        <v>5475</v>
      </c>
      <c r="J340" s="1" t="b">
        <v>1</v>
      </c>
      <c r="K340" s="1" t="b">
        <v>1</v>
      </c>
      <c r="L340" s="1" t="b">
        <v>1</v>
      </c>
      <c r="M340" s="1" t="b">
        <v>1</v>
      </c>
      <c r="N340" s="1" t="b">
        <v>1</v>
      </c>
    </row>
    <row r="341" spans="1:14" hidden="1" x14ac:dyDescent="0.15">
      <c r="A341" s="4">
        <v>63</v>
      </c>
      <c r="B341" s="6"/>
      <c r="C341" s="29"/>
      <c r="D341" s="85">
        <v>13137</v>
      </c>
      <c r="E341" s="85">
        <v>10922</v>
      </c>
      <c r="F341" s="85">
        <v>7751</v>
      </c>
      <c r="G341" s="85">
        <v>6861</v>
      </c>
      <c r="H341" s="85">
        <v>5780</v>
      </c>
      <c r="J341" s="1" t="b">
        <v>1</v>
      </c>
      <c r="K341" s="1" t="b">
        <v>1</v>
      </c>
      <c r="L341" s="1" t="b">
        <v>1</v>
      </c>
      <c r="M341" s="1" t="b">
        <v>1</v>
      </c>
      <c r="N341" s="1" t="b">
        <v>1</v>
      </c>
    </row>
    <row r="342" spans="1:14" hidden="1" x14ac:dyDescent="0.15">
      <c r="A342" s="4">
        <v>64</v>
      </c>
      <c r="B342" s="6"/>
      <c r="C342" s="29"/>
      <c r="D342" s="85">
        <v>13854</v>
      </c>
      <c r="E342" s="85">
        <v>11545</v>
      </c>
      <c r="F342" s="85">
        <v>8171</v>
      </c>
      <c r="G342" s="85">
        <v>7228</v>
      </c>
      <c r="H342" s="85">
        <v>6085</v>
      </c>
      <c r="J342" s="1" t="b">
        <v>1</v>
      </c>
      <c r="K342" s="1" t="b">
        <v>1</v>
      </c>
      <c r="L342" s="1" t="b">
        <v>1</v>
      </c>
      <c r="M342" s="1" t="b">
        <v>1</v>
      </c>
      <c r="N342" s="1" t="b">
        <v>1</v>
      </c>
    </row>
    <row r="343" spans="1:14" hidden="1" x14ac:dyDescent="0.15">
      <c r="A343" s="4">
        <v>65</v>
      </c>
      <c r="B343" s="6"/>
      <c r="C343" s="29"/>
      <c r="D343" s="85">
        <v>14591</v>
      </c>
      <c r="E343" s="85">
        <v>12197</v>
      </c>
      <c r="F343" s="85">
        <v>8714</v>
      </c>
      <c r="G343" s="85">
        <v>7605</v>
      </c>
      <c r="H343" s="85">
        <v>6393</v>
      </c>
      <c r="J343" s="1" t="b">
        <v>1</v>
      </c>
      <c r="K343" s="1" t="b">
        <v>1</v>
      </c>
      <c r="L343" s="1" t="b">
        <v>1</v>
      </c>
      <c r="M343" s="1" t="b">
        <v>1</v>
      </c>
      <c r="N343" s="1" t="b">
        <v>1</v>
      </c>
    </row>
    <row r="344" spans="1:14" hidden="1" x14ac:dyDescent="0.15">
      <c r="A344" s="4">
        <v>66</v>
      </c>
      <c r="B344" s="6"/>
      <c r="C344" s="29"/>
      <c r="D344" s="85">
        <v>15527</v>
      </c>
      <c r="E344" s="85">
        <v>12940</v>
      </c>
      <c r="F344" s="85">
        <v>9331</v>
      </c>
      <c r="G344" s="85">
        <v>8141</v>
      </c>
      <c r="H344" s="85">
        <v>6783</v>
      </c>
      <c r="J344" s="1" t="b">
        <v>1</v>
      </c>
      <c r="K344" s="1" t="b">
        <v>1</v>
      </c>
      <c r="L344" s="1" t="b">
        <v>1</v>
      </c>
      <c r="M344" s="1" t="b">
        <v>1</v>
      </c>
      <c r="N344" s="1" t="b">
        <v>1</v>
      </c>
    </row>
    <row r="345" spans="1:14" hidden="1" x14ac:dyDescent="0.15">
      <c r="A345" s="4">
        <v>67</v>
      </c>
      <c r="B345" s="6"/>
      <c r="C345" s="29"/>
      <c r="D345" s="85">
        <v>16772</v>
      </c>
      <c r="E345" s="85">
        <v>13976</v>
      </c>
      <c r="F345" s="85">
        <v>10082</v>
      </c>
      <c r="G345" s="85">
        <v>8770</v>
      </c>
      <c r="H345" s="85">
        <v>7325</v>
      </c>
      <c r="J345" s="1" t="b">
        <v>1</v>
      </c>
      <c r="K345" s="1" t="b">
        <v>1</v>
      </c>
      <c r="L345" s="1" t="b">
        <v>1</v>
      </c>
      <c r="M345" s="1" t="b">
        <v>1</v>
      </c>
      <c r="N345" s="1" t="b">
        <v>1</v>
      </c>
    </row>
    <row r="346" spans="1:14" hidden="1" x14ac:dyDescent="0.15">
      <c r="A346" s="4">
        <v>68</v>
      </c>
      <c r="B346" s="6"/>
      <c r="C346" s="29"/>
      <c r="D346" s="85">
        <v>18182</v>
      </c>
      <c r="E346" s="85">
        <v>15145</v>
      </c>
      <c r="F346" s="85">
        <v>10932</v>
      </c>
      <c r="G346" s="85">
        <v>9514</v>
      </c>
      <c r="H346" s="85">
        <v>7954</v>
      </c>
      <c r="J346" s="1" t="b">
        <v>1</v>
      </c>
      <c r="K346" s="1" t="b">
        <v>1</v>
      </c>
      <c r="L346" s="1" t="b">
        <v>1</v>
      </c>
      <c r="M346" s="1" t="b">
        <v>1</v>
      </c>
      <c r="N346" s="1" t="b">
        <v>1</v>
      </c>
    </row>
    <row r="347" spans="1:14" hidden="1" x14ac:dyDescent="0.15">
      <c r="A347" s="4">
        <v>69</v>
      </c>
      <c r="B347" s="6"/>
      <c r="C347" s="29"/>
      <c r="D347" s="85">
        <v>19857</v>
      </c>
      <c r="E347" s="85">
        <v>16538</v>
      </c>
      <c r="F347" s="85">
        <v>11941</v>
      </c>
      <c r="G347" s="85">
        <v>10381</v>
      </c>
      <c r="H347" s="85">
        <v>8687</v>
      </c>
      <c r="J347" s="1" t="b">
        <v>1</v>
      </c>
      <c r="K347" s="1" t="b">
        <v>1</v>
      </c>
      <c r="L347" s="1" t="b">
        <v>1</v>
      </c>
      <c r="M347" s="1" t="b">
        <v>1</v>
      </c>
      <c r="N347" s="1" t="b">
        <v>1</v>
      </c>
    </row>
    <row r="348" spans="1:14" hidden="1" x14ac:dyDescent="0.15">
      <c r="A348" s="4">
        <v>70</v>
      </c>
      <c r="B348" s="6"/>
      <c r="C348" s="29"/>
      <c r="D348" s="85">
        <v>21763</v>
      </c>
      <c r="E348" s="85">
        <v>18403</v>
      </c>
      <c r="F348" s="85">
        <v>13017</v>
      </c>
      <c r="G348" s="85">
        <v>11440</v>
      </c>
      <c r="H348" s="85">
        <v>9548</v>
      </c>
      <c r="J348" s="1" t="b">
        <v>1</v>
      </c>
      <c r="K348" s="1" t="b">
        <v>1</v>
      </c>
      <c r="L348" s="1" t="b">
        <v>1</v>
      </c>
      <c r="M348" s="1" t="b">
        <v>1</v>
      </c>
      <c r="N348" s="1" t="b">
        <v>1</v>
      </c>
    </row>
    <row r="349" spans="1:14" hidden="1" x14ac:dyDescent="0.15">
      <c r="A349" s="4">
        <v>71</v>
      </c>
      <c r="B349" s="6"/>
      <c r="C349" s="29"/>
      <c r="D349" s="85">
        <v>23965</v>
      </c>
      <c r="E349" s="85">
        <v>20283</v>
      </c>
      <c r="F349" s="85">
        <v>14414</v>
      </c>
      <c r="G349" s="85">
        <v>12598</v>
      </c>
      <c r="H349" s="85">
        <v>10521</v>
      </c>
      <c r="J349" s="1" t="b">
        <v>1</v>
      </c>
      <c r="K349" s="1" t="b">
        <v>1</v>
      </c>
      <c r="L349" s="1" t="b">
        <v>1</v>
      </c>
      <c r="M349" s="1" t="b">
        <v>1</v>
      </c>
      <c r="N349" s="1" t="b">
        <v>1</v>
      </c>
    </row>
    <row r="350" spans="1:14" hidden="1" x14ac:dyDescent="0.15">
      <c r="A350" s="4">
        <v>72</v>
      </c>
      <c r="B350" s="6"/>
      <c r="C350" s="29"/>
      <c r="D350" s="85">
        <v>26520</v>
      </c>
      <c r="E350" s="85">
        <v>22429</v>
      </c>
      <c r="F350" s="85">
        <v>15956</v>
      </c>
      <c r="G350" s="85">
        <v>13943</v>
      </c>
      <c r="H350" s="85">
        <v>11647</v>
      </c>
      <c r="J350" s="1" t="b">
        <v>1</v>
      </c>
      <c r="K350" s="1" t="b">
        <v>1</v>
      </c>
      <c r="L350" s="1" t="b">
        <v>1</v>
      </c>
      <c r="M350" s="1" t="b">
        <v>1</v>
      </c>
      <c r="N350" s="1" t="b">
        <v>1</v>
      </c>
    </row>
    <row r="351" spans="1:14" hidden="1" x14ac:dyDescent="0.15">
      <c r="A351" s="4">
        <v>73</v>
      </c>
      <c r="B351" s="6"/>
      <c r="C351" s="29"/>
      <c r="D351" s="85">
        <v>29435</v>
      </c>
      <c r="E351" s="85">
        <v>24885</v>
      </c>
      <c r="F351" s="85">
        <v>17707</v>
      </c>
      <c r="G351" s="85">
        <v>15480</v>
      </c>
      <c r="H351" s="85">
        <v>12927</v>
      </c>
      <c r="J351" s="1" t="b">
        <v>1</v>
      </c>
      <c r="K351" s="1" t="b">
        <v>1</v>
      </c>
      <c r="L351" s="1" t="b">
        <v>1</v>
      </c>
      <c r="M351" s="1" t="b">
        <v>1</v>
      </c>
      <c r="N351" s="1" t="b">
        <v>1</v>
      </c>
    </row>
    <row r="352" spans="1:14" hidden="1" x14ac:dyDescent="0.15">
      <c r="A352" s="4">
        <v>74</v>
      </c>
      <c r="B352" s="6"/>
      <c r="C352" s="29"/>
      <c r="D352" s="85">
        <v>32819</v>
      </c>
      <c r="E352" s="85">
        <v>27751</v>
      </c>
      <c r="F352" s="85">
        <v>19749</v>
      </c>
      <c r="G352" s="85">
        <v>17206</v>
      </c>
      <c r="H352" s="85">
        <v>14416</v>
      </c>
      <c r="J352" s="1" t="b">
        <v>1</v>
      </c>
      <c r="K352" s="1" t="b">
        <v>1</v>
      </c>
      <c r="L352" s="1" t="b">
        <v>1</v>
      </c>
      <c r="M352" s="1" t="b">
        <v>1</v>
      </c>
      <c r="N352" s="1" t="b">
        <v>1</v>
      </c>
    </row>
    <row r="353" spans="1:14" hidden="1" x14ac:dyDescent="0.15">
      <c r="A353" s="4">
        <v>75</v>
      </c>
      <c r="B353" s="6"/>
      <c r="C353" s="29"/>
      <c r="D353" s="85">
        <v>36642</v>
      </c>
      <c r="E353" s="85">
        <v>32252</v>
      </c>
      <c r="F353" s="85">
        <v>22780</v>
      </c>
      <c r="G353" s="85">
        <v>19733</v>
      </c>
      <c r="H353" s="85">
        <v>16087</v>
      </c>
      <c r="J353" s="1" t="b">
        <v>1</v>
      </c>
      <c r="K353" s="1" t="b">
        <v>1</v>
      </c>
      <c r="L353" s="1" t="b">
        <v>1</v>
      </c>
      <c r="M353" s="1" t="b">
        <v>1</v>
      </c>
      <c r="N353" s="1" t="b">
        <v>1</v>
      </c>
    </row>
    <row r="354" spans="1:14" hidden="1" x14ac:dyDescent="0.15">
      <c r="A354" s="4">
        <v>76</v>
      </c>
      <c r="B354" s="6"/>
      <c r="C354" s="29"/>
      <c r="D354" s="85">
        <v>43301</v>
      </c>
      <c r="E354" s="85">
        <v>38106</v>
      </c>
      <c r="F354" s="85">
        <v>26449</v>
      </c>
      <c r="G354" s="85">
        <v>22816</v>
      </c>
      <c r="H354" s="85">
        <v>18561</v>
      </c>
      <c r="J354" s="1" t="b">
        <v>1</v>
      </c>
      <c r="K354" s="1" t="b">
        <v>1</v>
      </c>
      <c r="L354" s="1" t="b">
        <v>1</v>
      </c>
      <c r="M354" s="1" t="b">
        <v>1</v>
      </c>
      <c r="N354" s="1" t="b">
        <v>1</v>
      </c>
    </row>
    <row r="355" spans="1:14" hidden="1" x14ac:dyDescent="0.15">
      <c r="A355" s="4">
        <v>77</v>
      </c>
      <c r="B355" s="6"/>
      <c r="C355" s="29"/>
      <c r="D355" s="85">
        <v>50131</v>
      </c>
      <c r="E355" s="85">
        <v>44092</v>
      </c>
      <c r="F355" s="85">
        <v>30890</v>
      </c>
      <c r="G355" s="85">
        <v>26646</v>
      </c>
      <c r="H355" s="85">
        <v>21283</v>
      </c>
      <c r="J355" s="1" t="b">
        <v>1</v>
      </c>
      <c r="K355" s="1" t="b">
        <v>1</v>
      </c>
      <c r="L355" s="1" t="b">
        <v>1</v>
      </c>
      <c r="M355" s="1" t="b">
        <v>1</v>
      </c>
      <c r="N355" s="1" t="b">
        <v>1</v>
      </c>
    </row>
    <row r="356" spans="1:14" hidden="1" x14ac:dyDescent="0.15">
      <c r="A356" s="4">
        <v>78</v>
      </c>
      <c r="B356" s="6"/>
      <c r="C356" s="29"/>
      <c r="D356" s="85">
        <v>58293</v>
      </c>
      <c r="E356" s="85">
        <v>50352</v>
      </c>
      <c r="F356" s="85">
        <v>35715</v>
      </c>
      <c r="G356" s="85">
        <v>30808</v>
      </c>
      <c r="H356" s="85">
        <v>24378</v>
      </c>
      <c r="J356" s="1" t="b">
        <v>1</v>
      </c>
      <c r="K356" s="1" t="b">
        <v>1</v>
      </c>
      <c r="L356" s="1" t="b">
        <v>1</v>
      </c>
      <c r="M356" s="1" t="b">
        <v>1</v>
      </c>
      <c r="N356" s="1" t="b">
        <v>1</v>
      </c>
    </row>
    <row r="357" spans="1:14" hidden="1" x14ac:dyDescent="0.15">
      <c r="A357" s="4">
        <v>79</v>
      </c>
      <c r="B357" s="6"/>
      <c r="C357" s="29"/>
      <c r="D357" s="85">
        <v>66621</v>
      </c>
      <c r="E357" s="85">
        <v>57154</v>
      </c>
      <c r="F357" s="85">
        <v>41701</v>
      </c>
      <c r="G357" s="85">
        <v>35971</v>
      </c>
      <c r="H357" s="85">
        <v>27840</v>
      </c>
      <c r="J357" s="1" t="b">
        <v>1</v>
      </c>
      <c r="K357" s="1" t="b">
        <v>1</v>
      </c>
      <c r="L357" s="1" t="b">
        <v>1</v>
      </c>
      <c r="M357" s="1" t="b">
        <v>1</v>
      </c>
      <c r="N357" s="1" t="b">
        <v>1</v>
      </c>
    </row>
    <row r="358" spans="1:14" hidden="1" x14ac:dyDescent="0.15">
      <c r="A358" s="4">
        <v>80</v>
      </c>
      <c r="B358" s="6"/>
      <c r="C358" s="29"/>
      <c r="D358" s="85">
        <v>75947</v>
      </c>
      <c r="E358" s="85">
        <v>65319</v>
      </c>
      <c r="F358" s="85">
        <v>48070</v>
      </c>
      <c r="G358" s="85">
        <v>41465</v>
      </c>
      <c r="H358" s="85">
        <v>31433</v>
      </c>
      <c r="J358" s="1" t="b">
        <v>1</v>
      </c>
      <c r="K358" s="1" t="b">
        <v>1</v>
      </c>
      <c r="L358" s="1" t="b">
        <v>1</v>
      </c>
      <c r="M358" s="1" t="b">
        <v>1</v>
      </c>
      <c r="N358" s="1" t="b">
        <v>1</v>
      </c>
    </row>
    <row r="359" spans="1:14" hidden="1" x14ac:dyDescent="0.15">
      <c r="A359" s="4">
        <v>1</v>
      </c>
      <c r="B359" s="6" t="s">
        <v>5</v>
      </c>
      <c r="C359" s="29"/>
      <c r="D359" s="85">
        <v>1508</v>
      </c>
      <c r="E359" s="85">
        <v>1243</v>
      </c>
      <c r="F359" s="85">
        <v>878</v>
      </c>
      <c r="G359" s="85">
        <v>755</v>
      </c>
      <c r="H359" s="85">
        <v>644</v>
      </c>
    </row>
    <row r="360" spans="1:14" hidden="1" x14ac:dyDescent="0.15">
      <c r="A360" s="4">
        <v>2</v>
      </c>
      <c r="B360" s="6" t="s">
        <v>1</v>
      </c>
      <c r="C360" s="29"/>
      <c r="D360" s="85">
        <v>2538</v>
      </c>
      <c r="E360" s="85">
        <v>1859</v>
      </c>
      <c r="F360" s="85">
        <v>1382</v>
      </c>
      <c r="G360" s="85">
        <v>1194</v>
      </c>
      <c r="H360" s="85">
        <v>1026</v>
      </c>
    </row>
    <row r="361" spans="1:14" hidden="1" x14ac:dyDescent="0.15">
      <c r="A361" s="4">
        <v>3</v>
      </c>
      <c r="B361" s="6" t="s">
        <v>6</v>
      </c>
      <c r="C361" s="29"/>
      <c r="D361" s="85">
        <v>3726</v>
      </c>
      <c r="E361" s="85">
        <v>2669</v>
      </c>
      <c r="F361" s="85">
        <v>2006</v>
      </c>
      <c r="G361" s="85">
        <v>1728</v>
      </c>
      <c r="H361" s="85">
        <v>1480</v>
      </c>
    </row>
    <row r="362" spans="1:14" hidden="1" x14ac:dyDescent="0.15">
      <c r="A362" s="4">
        <v>1</v>
      </c>
      <c r="B362" s="6" t="s">
        <v>3</v>
      </c>
      <c r="C362" s="29"/>
      <c r="D362" s="7">
        <v>225</v>
      </c>
      <c r="E362" s="7">
        <v>225</v>
      </c>
      <c r="F362" s="7">
        <v>225</v>
      </c>
      <c r="G362" s="7">
        <v>225</v>
      </c>
      <c r="H362" s="8">
        <v>225</v>
      </c>
    </row>
    <row r="363" spans="1:14" hidden="1" x14ac:dyDescent="0.15">
      <c r="A363" s="4">
        <v>1</v>
      </c>
      <c r="B363" s="6" t="s">
        <v>2</v>
      </c>
      <c r="C363" s="29"/>
      <c r="D363" s="7">
        <v>300</v>
      </c>
      <c r="E363" s="7">
        <v>300</v>
      </c>
      <c r="F363" s="7">
        <v>300</v>
      </c>
      <c r="G363" s="7">
        <v>300</v>
      </c>
      <c r="H363" s="8">
        <v>300</v>
      </c>
    </row>
    <row r="364" spans="1:14" hidden="1" x14ac:dyDescent="0.15">
      <c r="A364" s="4"/>
      <c r="H364" s="10"/>
    </row>
    <row r="365" spans="1:14" ht="18" hidden="1" x14ac:dyDescent="0.2">
      <c r="A365" s="171" t="s">
        <v>25</v>
      </c>
      <c r="B365" s="172"/>
      <c r="C365" s="172"/>
      <c r="D365" s="172"/>
      <c r="E365" s="172"/>
      <c r="F365" s="172"/>
      <c r="G365" s="172"/>
      <c r="H365" s="173"/>
    </row>
    <row r="366" spans="1:14" hidden="1" x14ac:dyDescent="0.15">
      <c r="A366" s="174" t="s">
        <v>0</v>
      </c>
      <c r="B366" s="175"/>
      <c r="C366" s="175"/>
      <c r="D366" s="175"/>
      <c r="E366" s="175"/>
      <c r="F366" s="175"/>
      <c r="G366" s="175"/>
      <c r="H366" s="20"/>
    </row>
    <row r="367" spans="1:14" hidden="1" x14ac:dyDescent="0.15">
      <c r="A367" s="4" t="s">
        <v>4</v>
      </c>
      <c r="B367" s="5" t="s">
        <v>4</v>
      </c>
      <c r="C367" s="28"/>
      <c r="D367" s="21" t="s">
        <v>20</v>
      </c>
      <c r="E367" s="21" t="s">
        <v>21</v>
      </c>
      <c r="F367" s="21" t="s">
        <v>22</v>
      </c>
      <c r="G367" s="21" t="s">
        <v>23</v>
      </c>
      <c r="H367" s="20" t="s">
        <v>24</v>
      </c>
    </row>
    <row r="368" spans="1:14" hidden="1" x14ac:dyDescent="0.15">
      <c r="A368" s="4">
        <v>18</v>
      </c>
      <c r="B368" s="6"/>
      <c r="C368" s="29"/>
      <c r="D368" s="7">
        <f t="shared" ref="D368:H368" si="74">+D296*$L$2</f>
        <v>1806.77</v>
      </c>
      <c r="E368" s="7">
        <f t="shared" si="74"/>
        <v>1399.73</v>
      </c>
      <c r="F368" s="7">
        <f t="shared" si="74"/>
        <v>1082.26</v>
      </c>
      <c r="G368" s="7">
        <f t="shared" si="74"/>
        <v>937.04000000000008</v>
      </c>
      <c r="H368" s="8">
        <f t="shared" si="74"/>
        <v>713.38</v>
      </c>
    </row>
    <row r="369" spans="1:8" hidden="1" x14ac:dyDescent="0.15">
      <c r="A369" s="4">
        <v>19</v>
      </c>
      <c r="B369" s="6"/>
      <c r="C369" s="29"/>
      <c r="D369" s="7">
        <f t="shared" ref="D369:H369" si="75">+D297*$L$2</f>
        <v>1855.5300000000002</v>
      </c>
      <c r="E369" s="7">
        <f t="shared" si="75"/>
        <v>1443.72</v>
      </c>
      <c r="F369" s="7">
        <f t="shared" si="75"/>
        <v>1113</v>
      </c>
      <c r="G369" s="7">
        <f t="shared" si="75"/>
        <v>964.07</v>
      </c>
      <c r="H369" s="8">
        <f t="shared" si="75"/>
        <v>732.46</v>
      </c>
    </row>
    <row r="370" spans="1:8" hidden="1" x14ac:dyDescent="0.15">
      <c r="A370" s="4">
        <v>20</v>
      </c>
      <c r="B370" s="6"/>
      <c r="C370" s="29"/>
      <c r="D370" s="7">
        <f t="shared" ref="D370:H370" si="76">+D298*$L$2</f>
        <v>1906.41</v>
      </c>
      <c r="E370" s="7">
        <f t="shared" si="76"/>
        <v>1487.71</v>
      </c>
      <c r="F370" s="7">
        <f t="shared" si="76"/>
        <v>1145.3300000000002</v>
      </c>
      <c r="G370" s="7">
        <f t="shared" si="76"/>
        <v>993.22</v>
      </c>
      <c r="H370" s="8">
        <f t="shared" si="76"/>
        <v>754.19</v>
      </c>
    </row>
    <row r="371" spans="1:8" hidden="1" x14ac:dyDescent="0.15">
      <c r="A371" s="4">
        <v>21</v>
      </c>
      <c r="B371" s="6"/>
      <c r="C371" s="29"/>
      <c r="D371" s="7">
        <f t="shared" ref="D371:H371" si="77">+D299*$L$2</f>
        <v>1955.7</v>
      </c>
      <c r="E371" s="7">
        <f t="shared" si="77"/>
        <v>1535.41</v>
      </c>
      <c r="F371" s="7">
        <f t="shared" si="77"/>
        <v>1178.72</v>
      </c>
      <c r="G371" s="7">
        <f t="shared" si="77"/>
        <v>1019.72</v>
      </c>
      <c r="H371" s="8">
        <f t="shared" si="77"/>
        <v>774.86</v>
      </c>
    </row>
    <row r="372" spans="1:8" hidden="1" x14ac:dyDescent="0.15">
      <c r="A372" s="4">
        <v>22</v>
      </c>
      <c r="B372" s="6"/>
      <c r="C372" s="29"/>
      <c r="D372" s="7">
        <f t="shared" ref="D372:H372" si="78">+D300*$L$2</f>
        <v>2008.7</v>
      </c>
      <c r="E372" s="7">
        <f t="shared" si="78"/>
        <v>1582.0500000000002</v>
      </c>
      <c r="F372" s="7">
        <f t="shared" si="78"/>
        <v>1212.6400000000001</v>
      </c>
      <c r="G372" s="7">
        <f t="shared" si="78"/>
        <v>1049.4000000000001</v>
      </c>
      <c r="H372" s="8">
        <f t="shared" si="78"/>
        <v>798.71</v>
      </c>
    </row>
    <row r="373" spans="1:8" hidden="1" x14ac:dyDescent="0.15">
      <c r="A373" s="4">
        <v>23</v>
      </c>
      <c r="B373" s="6"/>
      <c r="C373" s="29"/>
      <c r="D373" s="7">
        <f t="shared" ref="D373:H373" si="79">+D301*$L$2</f>
        <v>2059.58</v>
      </c>
      <c r="E373" s="7">
        <f t="shared" si="79"/>
        <v>1630.28</v>
      </c>
      <c r="F373" s="7">
        <f t="shared" si="79"/>
        <v>1244.44</v>
      </c>
      <c r="G373" s="7">
        <f t="shared" si="79"/>
        <v>1079.6100000000001</v>
      </c>
      <c r="H373" s="8">
        <f t="shared" si="79"/>
        <v>818.32</v>
      </c>
    </row>
    <row r="374" spans="1:8" hidden="1" x14ac:dyDescent="0.15">
      <c r="A374" s="4">
        <v>24</v>
      </c>
      <c r="B374" s="6"/>
      <c r="C374" s="29"/>
      <c r="D374" s="7">
        <f t="shared" ref="D374:H374" si="80">+D302*$L$2</f>
        <v>2112.0500000000002</v>
      </c>
      <c r="E374" s="7">
        <f t="shared" si="80"/>
        <v>1676.92</v>
      </c>
      <c r="F374" s="7">
        <f t="shared" si="80"/>
        <v>1278.8900000000001</v>
      </c>
      <c r="G374" s="7">
        <f t="shared" si="80"/>
        <v>1108.23</v>
      </c>
      <c r="H374" s="8">
        <f t="shared" si="80"/>
        <v>841.64</v>
      </c>
    </row>
    <row r="375" spans="1:8" hidden="1" x14ac:dyDescent="0.15">
      <c r="A375" s="4">
        <v>25</v>
      </c>
      <c r="B375" s="6"/>
      <c r="C375" s="29"/>
      <c r="D375" s="7">
        <f t="shared" ref="D375:H375" si="81">+D303*$L$2</f>
        <v>2165.58</v>
      </c>
      <c r="E375" s="7">
        <f t="shared" si="81"/>
        <v>1725.68</v>
      </c>
      <c r="F375" s="7">
        <f t="shared" si="81"/>
        <v>1314.93</v>
      </c>
      <c r="G375" s="7">
        <f t="shared" si="81"/>
        <v>1136.3200000000002</v>
      </c>
      <c r="H375" s="8">
        <f t="shared" si="81"/>
        <v>862.84</v>
      </c>
    </row>
    <row r="376" spans="1:8" hidden="1" x14ac:dyDescent="0.15">
      <c r="A376" s="4">
        <v>26</v>
      </c>
      <c r="B376" s="6"/>
      <c r="C376" s="29"/>
      <c r="D376" s="7">
        <f t="shared" ref="D376:H376" si="82">+D304*$L$2</f>
        <v>2216.46</v>
      </c>
      <c r="E376" s="7">
        <f t="shared" si="82"/>
        <v>1772.3200000000002</v>
      </c>
      <c r="F376" s="7">
        <f t="shared" si="82"/>
        <v>1346.73</v>
      </c>
      <c r="G376" s="7">
        <f t="shared" si="82"/>
        <v>1166</v>
      </c>
      <c r="H376" s="8">
        <f t="shared" si="82"/>
        <v>884.04000000000008</v>
      </c>
    </row>
    <row r="377" spans="1:8" hidden="1" x14ac:dyDescent="0.15">
      <c r="A377" s="4">
        <v>27</v>
      </c>
      <c r="B377" s="6"/>
      <c r="C377" s="29"/>
      <c r="D377" s="7">
        <f t="shared" ref="D377:H377" si="83">+D305*$L$2</f>
        <v>2269.9900000000002</v>
      </c>
      <c r="E377" s="7">
        <f t="shared" si="83"/>
        <v>1820.5500000000002</v>
      </c>
      <c r="F377" s="7">
        <f t="shared" si="83"/>
        <v>1381.71</v>
      </c>
      <c r="G377" s="7">
        <f t="shared" si="83"/>
        <v>1195.68</v>
      </c>
      <c r="H377" s="8">
        <f t="shared" si="83"/>
        <v>905.7700000000001</v>
      </c>
    </row>
    <row r="378" spans="1:8" hidden="1" x14ac:dyDescent="0.15">
      <c r="A378" s="4">
        <v>28</v>
      </c>
      <c r="B378" s="6"/>
      <c r="C378" s="29"/>
      <c r="D378" s="7">
        <f t="shared" ref="D378:H378" si="84">+D306*$L$2</f>
        <v>2353.73</v>
      </c>
      <c r="E378" s="7">
        <f t="shared" si="84"/>
        <v>1881.5</v>
      </c>
      <c r="F378" s="7">
        <f t="shared" si="84"/>
        <v>1403.44</v>
      </c>
      <c r="G378" s="7">
        <f t="shared" si="84"/>
        <v>1219.53</v>
      </c>
      <c r="H378" s="8">
        <f t="shared" si="84"/>
        <v>939.69</v>
      </c>
    </row>
    <row r="379" spans="1:8" hidden="1" x14ac:dyDescent="0.15">
      <c r="A379" s="4">
        <v>29</v>
      </c>
      <c r="B379" s="6"/>
      <c r="C379" s="29"/>
      <c r="D379" s="7">
        <f t="shared" ref="D379:H379" si="85">+D307*$L$2</f>
        <v>2436.4100000000003</v>
      </c>
      <c r="E379" s="7">
        <f t="shared" si="85"/>
        <v>1943.51</v>
      </c>
      <c r="F379" s="7">
        <f t="shared" si="85"/>
        <v>1427.29</v>
      </c>
      <c r="G379" s="7">
        <f t="shared" si="85"/>
        <v>1243.9100000000001</v>
      </c>
      <c r="H379" s="8">
        <f t="shared" si="85"/>
        <v>973.61</v>
      </c>
    </row>
    <row r="380" spans="1:8" hidden="1" x14ac:dyDescent="0.15">
      <c r="A380" s="4">
        <v>30</v>
      </c>
      <c r="B380" s="6"/>
      <c r="C380" s="29"/>
      <c r="D380" s="7">
        <f t="shared" ref="D380:H380" si="86">+D308*$L$2</f>
        <v>2521.7400000000002</v>
      </c>
      <c r="E380" s="7">
        <f t="shared" si="86"/>
        <v>2004.46</v>
      </c>
      <c r="F380" s="7">
        <f t="shared" si="86"/>
        <v>1448.49</v>
      </c>
      <c r="G380" s="7">
        <f t="shared" si="86"/>
        <v>1268.8200000000002</v>
      </c>
      <c r="H380" s="8">
        <f t="shared" si="86"/>
        <v>1007.5300000000001</v>
      </c>
    </row>
    <row r="381" spans="1:8" hidden="1" x14ac:dyDescent="0.15">
      <c r="A381" s="4">
        <v>31</v>
      </c>
      <c r="B381" s="6"/>
      <c r="C381" s="29"/>
      <c r="D381" s="7">
        <f t="shared" ref="D381:H381" si="87">+D309*$L$2</f>
        <v>2602.83</v>
      </c>
      <c r="E381" s="7">
        <f t="shared" si="87"/>
        <v>2067.5300000000002</v>
      </c>
      <c r="F381" s="7">
        <f t="shared" si="87"/>
        <v>1471.28</v>
      </c>
      <c r="G381" s="7">
        <f t="shared" si="87"/>
        <v>1295.8500000000001</v>
      </c>
      <c r="H381" s="8">
        <f t="shared" si="87"/>
        <v>1041.98</v>
      </c>
    </row>
    <row r="382" spans="1:8" hidden="1" x14ac:dyDescent="0.15">
      <c r="A382" s="4">
        <v>32</v>
      </c>
      <c r="B382" s="6"/>
      <c r="C382" s="29"/>
      <c r="D382" s="7">
        <f t="shared" ref="D382:H382" si="88">+D310*$L$2</f>
        <v>2688.69</v>
      </c>
      <c r="E382" s="7">
        <f t="shared" si="88"/>
        <v>2130.0700000000002</v>
      </c>
      <c r="F382" s="7">
        <f t="shared" si="88"/>
        <v>1493.54</v>
      </c>
      <c r="G382" s="7">
        <f t="shared" si="88"/>
        <v>1317.5800000000002</v>
      </c>
      <c r="H382" s="8">
        <f t="shared" si="88"/>
        <v>1074.31</v>
      </c>
    </row>
    <row r="383" spans="1:8" hidden="1" x14ac:dyDescent="0.15">
      <c r="A383" s="4">
        <v>33</v>
      </c>
      <c r="B383" s="6"/>
      <c r="C383" s="29"/>
      <c r="D383" s="7">
        <f t="shared" ref="D383:H383" si="89">+D311*$L$2</f>
        <v>2744.34</v>
      </c>
      <c r="E383" s="7">
        <f t="shared" si="89"/>
        <v>2175.12</v>
      </c>
      <c r="F383" s="7">
        <f t="shared" si="89"/>
        <v>1531.17</v>
      </c>
      <c r="G383" s="7">
        <f t="shared" si="89"/>
        <v>1346.73</v>
      </c>
      <c r="H383" s="8">
        <f t="shared" si="89"/>
        <v>1100.81</v>
      </c>
    </row>
    <row r="384" spans="1:8" hidden="1" x14ac:dyDescent="0.15">
      <c r="A384" s="4">
        <v>34</v>
      </c>
      <c r="B384" s="6"/>
      <c r="C384" s="29"/>
      <c r="D384" s="7">
        <f t="shared" ref="D384:H384" si="90">+D312*$L$2</f>
        <v>2798.9300000000003</v>
      </c>
      <c r="E384" s="7">
        <f t="shared" si="90"/>
        <v>2222.29</v>
      </c>
      <c r="F384" s="7">
        <f t="shared" si="90"/>
        <v>1568.8000000000002</v>
      </c>
      <c r="G384" s="7">
        <f t="shared" si="90"/>
        <v>1373.76</v>
      </c>
      <c r="H384" s="8">
        <f t="shared" si="90"/>
        <v>1126.78</v>
      </c>
    </row>
    <row r="385" spans="1:8" hidden="1" x14ac:dyDescent="0.15">
      <c r="A385" s="4">
        <v>35</v>
      </c>
      <c r="B385" s="6"/>
      <c r="C385" s="29"/>
      <c r="D385" s="7">
        <f t="shared" ref="D385:H385" si="91">+D313*$L$2</f>
        <v>2853.52</v>
      </c>
      <c r="E385" s="7">
        <f t="shared" si="91"/>
        <v>2268.9300000000003</v>
      </c>
      <c r="F385" s="7">
        <f t="shared" si="91"/>
        <v>1605.3700000000001</v>
      </c>
      <c r="G385" s="7">
        <f t="shared" si="91"/>
        <v>1399.73</v>
      </c>
      <c r="H385" s="8">
        <f t="shared" si="91"/>
        <v>1151.1600000000001</v>
      </c>
    </row>
    <row r="386" spans="1:8" hidden="1" x14ac:dyDescent="0.15">
      <c r="A386" s="4">
        <v>36</v>
      </c>
      <c r="B386" s="6"/>
      <c r="C386" s="29"/>
      <c r="D386" s="7">
        <f t="shared" ref="D386:H386" si="92">+D314*$L$2</f>
        <v>2909.17</v>
      </c>
      <c r="E386" s="7">
        <f t="shared" si="92"/>
        <v>2313.4500000000003</v>
      </c>
      <c r="F386" s="7">
        <f t="shared" si="92"/>
        <v>1642.47</v>
      </c>
      <c r="G386" s="7">
        <f t="shared" si="92"/>
        <v>1427.29</v>
      </c>
      <c r="H386" s="8">
        <f t="shared" si="92"/>
        <v>1178.19</v>
      </c>
    </row>
    <row r="387" spans="1:8" hidden="1" x14ac:dyDescent="0.15">
      <c r="A387" s="4">
        <v>37</v>
      </c>
      <c r="B387" s="6"/>
      <c r="C387" s="29"/>
      <c r="D387" s="7">
        <f t="shared" ref="D387:H387" si="93">+D315*$L$2</f>
        <v>2963.23</v>
      </c>
      <c r="E387" s="7">
        <f t="shared" si="93"/>
        <v>2361.15</v>
      </c>
      <c r="F387" s="7">
        <f t="shared" si="93"/>
        <v>1681.69</v>
      </c>
      <c r="G387" s="7">
        <f t="shared" si="93"/>
        <v>1454.3200000000002</v>
      </c>
      <c r="H387" s="8">
        <f t="shared" si="93"/>
        <v>1203.1000000000001</v>
      </c>
    </row>
    <row r="388" spans="1:8" hidden="1" x14ac:dyDescent="0.15">
      <c r="A388" s="4">
        <v>38</v>
      </c>
      <c r="B388" s="6"/>
      <c r="C388" s="29"/>
      <c r="D388" s="7">
        <f t="shared" ref="D388:H388" si="94">+D316*$L$2</f>
        <v>3019.4100000000003</v>
      </c>
      <c r="E388" s="7">
        <f t="shared" si="94"/>
        <v>2411.5</v>
      </c>
      <c r="F388" s="7">
        <f t="shared" si="94"/>
        <v>1709.25</v>
      </c>
      <c r="G388" s="7">
        <f t="shared" si="94"/>
        <v>1481.3500000000001</v>
      </c>
      <c r="H388" s="8">
        <f t="shared" si="94"/>
        <v>1228.54</v>
      </c>
    </row>
    <row r="389" spans="1:8" hidden="1" x14ac:dyDescent="0.15">
      <c r="A389" s="4">
        <v>39</v>
      </c>
      <c r="B389" s="6"/>
      <c r="C389" s="29"/>
      <c r="D389" s="7">
        <f t="shared" ref="D389:H389" si="95">+D317*$L$2</f>
        <v>3075.06</v>
      </c>
      <c r="E389" s="7">
        <f t="shared" si="95"/>
        <v>2465.0300000000002</v>
      </c>
      <c r="F389" s="7">
        <f t="shared" si="95"/>
        <v>1736.8100000000002</v>
      </c>
      <c r="G389" s="7">
        <f t="shared" si="95"/>
        <v>1511.03</v>
      </c>
      <c r="H389" s="8">
        <f t="shared" si="95"/>
        <v>1251.3300000000002</v>
      </c>
    </row>
    <row r="390" spans="1:8" hidden="1" x14ac:dyDescent="0.15">
      <c r="A390" s="4">
        <v>40</v>
      </c>
      <c r="B390" s="6"/>
      <c r="C390" s="29"/>
      <c r="D390" s="7">
        <f t="shared" ref="D390:H390" si="96">+D318*$L$2</f>
        <v>3128.59</v>
      </c>
      <c r="E390" s="7">
        <f t="shared" si="96"/>
        <v>2515.9100000000003</v>
      </c>
      <c r="F390" s="7">
        <f t="shared" si="96"/>
        <v>1765.43</v>
      </c>
      <c r="G390" s="7">
        <f t="shared" si="96"/>
        <v>1537</v>
      </c>
      <c r="H390" s="8">
        <f t="shared" si="96"/>
        <v>1276.77</v>
      </c>
    </row>
    <row r="391" spans="1:8" hidden="1" x14ac:dyDescent="0.15">
      <c r="A391" s="4">
        <v>41</v>
      </c>
      <c r="B391" s="6"/>
      <c r="C391" s="29"/>
      <c r="D391" s="7">
        <f t="shared" ref="D391:H391" si="97">+D319*$L$2</f>
        <v>3184.2400000000002</v>
      </c>
      <c r="E391" s="7">
        <f t="shared" si="97"/>
        <v>2565.2000000000003</v>
      </c>
      <c r="F391" s="7">
        <f t="shared" si="97"/>
        <v>1793.52</v>
      </c>
      <c r="G391" s="7">
        <f t="shared" si="97"/>
        <v>1565.6200000000001</v>
      </c>
      <c r="H391" s="8">
        <f t="shared" si="97"/>
        <v>1300.0900000000001</v>
      </c>
    </row>
    <row r="392" spans="1:8" hidden="1" x14ac:dyDescent="0.15">
      <c r="A392" s="4">
        <v>42</v>
      </c>
      <c r="B392" s="6"/>
      <c r="C392" s="29"/>
      <c r="D392" s="7">
        <f t="shared" ref="D392:H392" si="98">+D320*$L$2</f>
        <v>3238.8300000000004</v>
      </c>
      <c r="E392" s="7">
        <f t="shared" si="98"/>
        <v>2618.73</v>
      </c>
      <c r="F392" s="7">
        <f t="shared" si="98"/>
        <v>1821.6100000000001</v>
      </c>
      <c r="G392" s="7">
        <f t="shared" si="98"/>
        <v>1594.24</v>
      </c>
      <c r="H392" s="8">
        <f t="shared" si="98"/>
        <v>1325</v>
      </c>
    </row>
    <row r="393" spans="1:8" hidden="1" x14ac:dyDescent="0.15">
      <c r="A393" s="4">
        <v>43</v>
      </c>
      <c r="B393" s="6"/>
      <c r="C393" s="29"/>
      <c r="D393" s="7">
        <f t="shared" ref="D393:H393" si="99">+D321*$L$2</f>
        <v>3352.78</v>
      </c>
      <c r="E393" s="7">
        <f t="shared" si="99"/>
        <v>2722.61</v>
      </c>
      <c r="F393" s="7">
        <f t="shared" si="99"/>
        <v>1890.51</v>
      </c>
      <c r="G393" s="7">
        <f t="shared" si="99"/>
        <v>1652.5400000000002</v>
      </c>
      <c r="H393" s="8">
        <f t="shared" si="99"/>
        <v>1373.76</v>
      </c>
    </row>
    <row r="394" spans="1:8" hidden="1" x14ac:dyDescent="0.15">
      <c r="A394" s="4">
        <v>44</v>
      </c>
      <c r="B394" s="6"/>
      <c r="C394" s="29"/>
      <c r="D394" s="7">
        <f t="shared" ref="D394:H394" si="100">+D322*$L$2</f>
        <v>3464.0800000000004</v>
      </c>
      <c r="E394" s="7">
        <f t="shared" si="100"/>
        <v>2824.9</v>
      </c>
      <c r="F394" s="7">
        <f t="shared" si="100"/>
        <v>1957.8200000000002</v>
      </c>
      <c r="G394" s="7">
        <f t="shared" si="100"/>
        <v>1711.3700000000001</v>
      </c>
      <c r="H394" s="8">
        <f t="shared" si="100"/>
        <v>1422.52</v>
      </c>
    </row>
    <row r="395" spans="1:8" hidden="1" x14ac:dyDescent="0.15">
      <c r="A395" s="4">
        <v>45</v>
      </c>
      <c r="B395" s="6"/>
      <c r="C395" s="29"/>
      <c r="D395" s="7">
        <f t="shared" ref="D395:H395" si="101">+D323*$L$2</f>
        <v>3577.5</v>
      </c>
      <c r="E395" s="7">
        <f t="shared" si="101"/>
        <v>2928.25</v>
      </c>
      <c r="F395" s="7">
        <f t="shared" si="101"/>
        <v>2027.7800000000002</v>
      </c>
      <c r="G395" s="7">
        <f t="shared" si="101"/>
        <v>1770.73</v>
      </c>
      <c r="H395" s="8">
        <f t="shared" si="101"/>
        <v>1471.28</v>
      </c>
    </row>
    <row r="396" spans="1:8" hidden="1" x14ac:dyDescent="0.15">
      <c r="A396" s="4">
        <v>46</v>
      </c>
      <c r="B396" s="6"/>
      <c r="C396" s="29"/>
      <c r="D396" s="7">
        <f t="shared" ref="D396:H396" si="102">+D324*$L$2</f>
        <v>3690.92</v>
      </c>
      <c r="E396" s="7">
        <f t="shared" si="102"/>
        <v>3030.54</v>
      </c>
      <c r="F396" s="7">
        <f t="shared" si="102"/>
        <v>2094.56</v>
      </c>
      <c r="G396" s="7">
        <f t="shared" si="102"/>
        <v>1828.5</v>
      </c>
      <c r="H396" s="8">
        <f t="shared" si="102"/>
        <v>1520.04</v>
      </c>
    </row>
    <row r="397" spans="1:8" hidden="1" x14ac:dyDescent="0.15">
      <c r="A397" s="4">
        <v>47</v>
      </c>
      <c r="B397" s="6"/>
      <c r="C397" s="29"/>
      <c r="D397" s="7">
        <f t="shared" ref="D397:H397" si="103">+D325*$L$2</f>
        <v>3803.28</v>
      </c>
      <c r="E397" s="7">
        <f t="shared" si="103"/>
        <v>3134.42</v>
      </c>
      <c r="F397" s="7">
        <f t="shared" si="103"/>
        <v>2165.0500000000002</v>
      </c>
      <c r="G397" s="7">
        <f t="shared" si="103"/>
        <v>1887.8600000000001</v>
      </c>
      <c r="H397" s="8">
        <f t="shared" si="103"/>
        <v>1568.8000000000002</v>
      </c>
    </row>
    <row r="398" spans="1:8" hidden="1" x14ac:dyDescent="0.15">
      <c r="A398" s="4">
        <v>48</v>
      </c>
      <c r="B398" s="6"/>
      <c r="C398" s="29"/>
      <c r="D398" s="7">
        <f t="shared" ref="D398:H398" si="104">+D326*$L$2</f>
        <v>3912.9900000000002</v>
      </c>
      <c r="E398" s="7">
        <f t="shared" si="104"/>
        <v>3191.6600000000003</v>
      </c>
      <c r="F398" s="7">
        <f t="shared" si="104"/>
        <v>2225.4700000000003</v>
      </c>
      <c r="G398" s="7">
        <f t="shared" si="104"/>
        <v>1942.98</v>
      </c>
      <c r="H398" s="8">
        <f t="shared" si="104"/>
        <v>1614.91</v>
      </c>
    </row>
    <row r="399" spans="1:8" hidden="1" x14ac:dyDescent="0.15">
      <c r="A399" s="4">
        <v>49</v>
      </c>
      <c r="B399" s="6"/>
      <c r="C399" s="29"/>
      <c r="D399" s="7">
        <f t="shared" ref="D399:H399" si="105">+D327*$L$2</f>
        <v>4021.6400000000003</v>
      </c>
      <c r="E399" s="7">
        <f t="shared" si="105"/>
        <v>3246.25</v>
      </c>
      <c r="F399" s="7">
        <f t="shared" si="105"/>
        <v>2286.9500000000003</v>
      </c>
      <c r="G399" s="7">
        <f t="shared" si="105"/>
        <v>1994.39</v>
      </c>
      <c r="H399" s="8">
        <f t="shared" si="105"/>
        <v>1658.9</v>
      </c>
    </row>
    <row r="400" spans="1:8" hidden="1" x14ac:dyDescent="0.15">
      <c r="A400" s="4">
        <v>50</v>
      </c>
      <c r="B400" s="6"/>
      <c r="C400" s="29"/>
      <c r="D400" s="7">
        <f t="shared" ref="D400:H400" si="106">+D328*$L$2</f>
        <v>4130.8200000000006</v>
      </c>
      <c r="E400" s="7">
        <f t="shared" si="106"/>
        <v>3303.4900000000002</v>
      </c>
      <c r="F400" s="7">
        <f t="shared" si="106"/>
        <v>2347.9</v>
      </c>
      <c r="G400" s="7">
        <f t="shared" si="106"/>
        <v>2052.69</v>
      </c>
      <c r="H400" s="8">
        <f t="shared" si="106"/>
        <v>1706.0700000000002</v>
      </c>
    </row>
    <row r="401" spans="1:8" hidden="1" x14ac:dyDescent="0.15">
      <c r="A401" s="4">
        <v>51</v>
      </c>
      <c r="B401" s="6"/>
      <c r="C401" s="29"/>
      <c r="D401" s="7">
        <f t="shared" ref="D401:H401" si="107">+D329*$L$2</f>
        <v>4240</v>
      </c>
      <c r="E401" s="7">
        <f t="shared" si="107"/>
        <v>3358.0800000000004</v>
      </c>
      <c r="F401" s="7">
        <f t="shared" si="107"/>
        <v>2407.79</v>
      </c>
      <c r="G401" s="7">
        <f t="shared" si="107"/>
        <v>2104.63</v>
      </c>
      <c r="H401" s="8">
        <f t="shared" si="107"/>
        <v>1751.65</v>
      </c>
    </row>
    <row r="402" spans="1:8" hidden="1" x14ac:dyDescent="0.15">
      <c r="A402" s="4">
        <v>52</v>
      </c>
      <c r="B402" s="6"/>
      <c r="C402" s="29"/>
      <c r="D402" s="7">
        <f t="shared" ref="D402:H402" si="108">+D330*$L$2</f>
        <v>4348.12</v>
      </c>
      <c r="E402" s="7">
        <f t="shared" si="108"/>
        <v>3416.38</v>
      </c>
      <c r="F402" s="7">
        <f t="shared" si="108"/>
        <v>2470.86</v>
      </c>
      <c r="G402" s="7">
        <f t="shared" si="108"/>
        <v>2158.1600000000003</v>
      </c>
      <c r="H402" s="8">
        <f t="shared" si="108"/>
        <v>1796.7</v>
      </c>
    </row>
    <row r="403" spans="1:8" hidden="1" x14ac:dyDescent="0.15">
      <c r="A403" s="4">
        <v>53</v>
      </c>
      <c r="B403" s="6"/>
      <c r="C403" s="29"/>
      <c r="D403" s="7">
        <f t="shared" ref="D403:H403" si="109">+D331*$L$2</f>
        <v>4500.76</v>
      </c>
      <c r="E403" s="7">
        <f t="shared" si="109"/>
        <v>3547.29</v>
      </c>
      <c r="F403" s="7">
        <f t="shared" si="109"/>
        <v>2563.61</v>
      </c>
      <c r="G403" s="7">
        <f t="shared" si="109"/>
        <v>2239.7800000000002</v>
      </c>
      <c r="H403" s="8">
        <f t="shared" si="109"/>
        <v>1862.42</v>
      </c>
    </row>
    <row r="404" spans="1:8" hidden="1" x14ac:dyDescent="0.15">
      <c r="A404" s="4">
        <v>54</v>
      </c>
      <c r="B404" s="6"/>
      <c r="C404" s="29"/>
      <c r="D404" s="7">
        <f t="shared" ref="D404:H404" si="110">+D332*$L$2</f>
        <v>4652.87</v>
      </c>
      <c r="E404" s="7">
        <f t="shared" si="110"/>
        <v>3680.8500000000004</v>
      </c>
      <c r="F404" s="7">
        <f t="shared" si="110"/>
        <v>2653.71</v>
      </c>
      <c r="G404" s="7">
        <f t="shared" si="110"/>
        <v>2318.75</v>
      </c>
      <c r="H404" s="8">
        <f t="shared" si="110"/>
        <v>1930.7900000000002</v>
      </c>
    </row>
    <row r="405" spans="1:8" hidden="1" x14ac:dyDescent="0.15">
      <c r="A405" s="4">
        <v>55</v>
      </c>
      <c r="B405" s="6"/>
      <c r="C405" s="29"/>
      <c r="D405" s="7">
        <f t="shared" ref="D405:H405" si="111">+D333*$L$2</f>
        <v>4804.45</v>
      </c>
      <c r="E405" s="7">
        <f t="shared" si="111"/>
        <v>3813.3500000000004</v>
      </c>
      <c r="F405" s="7">
        <f t="shared" si="111"/>
        <v>2747.52</v>
      </c>
      <c r="G405" s="7">
        <f t="shared" si="111"/>
        <v>2399.31</v>
      </c>
      <c r="H405" s="8">
        <f t="shared" si="111"/>
        <v>1993.8600000000001</v>
      </c>
    </row>
    <row r="406" spans="1:8" hidden="1" x14ac:dyDescent="0.15">
      <c r="A406" s="4">
        <v>56</v>
      </c>
      <c r="B406" s="6"/>
      <c r="C406" s="29"/>
      <c r="D406" s="7">
        <f t="shared" ref="D406:H406" si="112">+D334*$L$2</f>
        <v>4956.5600000000004</v>
      </c>
      <c r="E406" s="7">
        <f t="shared" si="112"/>
        <v>3944.26</v>
      </c>
      <c r="F406" s="7">
        <f t="shared" si="112"/>
        <v>2836.56</v>
      </c>
      <c r="G406" s="7">
        <f t="shared" si="112"/>
        <v>2479.8700000000003</v>
      </c>
      <c r="H406" s="8">
        <f t="shared" si="112"/>
        <v>2059.58</v>
      </c>
    </row>
    <row r="407" spans="1:8" hidden="1" x14ac:dyDescent="0.15">
      <c r="A407" s="4">
        <v>57</v>
      </c>
      <c r="B407" s="6"/>
      <c r="C407" s="29"/>
      <c r="D407" s="7">
        <f t="shared" ref="D407:H407" si="113">+D335*$L$2</f>
        <v>5108.1400000000003</v>
      </c>
      <c r="E407" s="7">
        <f t="shared" si="113"/>
        <v>4075.7000000000003</v>
      </c>
      <c r="F407" s="7">
        <f t="shared" si="113"/>
        <v>2928.78</v>
      </c>
      <c r="G407" s="7">
        <f t="shared" si="113"/>
        <v>2560.96</v>
      </c>
      <c r="H407" s="8">
        <f t="shared" si="113"/>
        <v>2126.36</v>
      </c>
    </row>
    <row r="408" spans="1:8" hidden="1" x14ac:dyDescent="0.15">
      <c r="A408" s="4">
        <v>58</v>
      </c>
      <c r="B408" s="6"/>
      <c r="C408" s="29"/>
      <c r="D408" s="7">
        <f t="shared" ref="D408:H408" si="114">+D336*$L$2</f>
        <v>5380.0300000000007</v>
      </c>
      <c r="E408" s="7">
        <f t="shared" si="114"/>
        <v>4351.83</v>
      </c>
      <c r="F408" s="7">
        <f t="shared" si="114"/>
        <v>3119.5800000000004</v>
      </c>
      <c r="G408" s="7">
        <f t="shared" si="114"/>
        <v>2732.15</v>
      </c>
      <c r="H408" s="8">
        <f t="shared" si="114"/>
        <v>2280.06</v>
      </c>
    </row>
    <row r="409" spans="1:8" hidden="1" x14ac:dyDescent="0.15">
      <c r="A409" s="4">
        <v>59</v>
      </c>
      <c r="B409" s="6"/>
      <c r="C409" s="29"/>
      <c r="D409" s="7">
        <f t="shared" ref="D409:H409" si="115">+D337*$L$2</f>
        <v>5651.39</v>
      </c>
      <c r="E409" s="7">
        <f t="shared" si="115"/>
        <v>4627.96</v>
      </c>
      <c r="F409" s="7">
        <f t="shared" si="115"/>
        <v>3308.26</v>
      </c>
      <c r="G409" s="7">
        <f t="shared" si="115"/>
        <v>2904.4</v>
      </c>
      <c r="H409" s="8">
        <f t="shared" si="115"/>
        <v>2433.23</v>
      </c>
    </row>
    <row r="410" spans="1:8" hidden="1" x14ac:dyDescent="0.15">
      <c r="A410" s="4">
        <v>60</v>
      </c>
      <c r="B410" s="6"/>
      <c r="C410" s="29"/>
      <c r="D410" s="7">
        <f t="shared" ref="D410:H410" si="116">+D338*$L$2</f>
        <v>5922.22</v>
      </c>
      <c r="E410" s="7">
        <f t="shared" si="116"/>
        <v>4902.5</v>
      </c>
      <c r="F410" s="7">
        <f t="shared" si="116"/>
        <v>3497.4700000000003</v>
      </c>
      <c r="G410" s="7">
        <f t="shared" si="116"/>
        <v>3079.3</v>
      </c>
      <c r="H410" s="8">
        <f t="shared" si="116"/>
        <v>2586.9300000000003</v>
      </c>
    </row>
    <row r="411" spans="1:8" hidden="1" x14ac:dyDescent="0.15">
      <c r="A411" s="4">
        <v>61</v>
      </c>
      <c r="B411" s="6"/>
      <c r="C411" s="29"/>
      <c r="D411" s="7">
        <f t="shared" ref="D411:H411" si="117">+D339*$L$2</f>
        <v>6251.88</v>
      </c>
      <c r="E411" s="7">
        <f t="shared" si="117"/>
        <v>5186.05</v>
      </c>
      <c r="F411" s="7">
        <f t="shared" si="117"/>
        <v>3697.8100000000004</v>
      </c>
      <c r="G411" s="7">
        <f t="shared" si="117"/>
        <v>3260.03</v>
      </c>
      <c r="H411" s="8">
        <f t="shared" si="117"/>
        <v>2744.34</v>
      </c>
    </row>
    <row r="412" spans="1:8" hidden="1" x14ac:dyDescent="0.15">
      <c r="A412" s="4">
        <v>62</v>
      </c>
      <c r="B412" s="6"/>
      <c r="C412" s="29"/>
      <c r="D412" s="7">
        <f t="shared" ref="D412:H412" si="118">+D340*$L$2</f>
        <v>6606.9800000000005</v>
      </c>
      <c r="E412" s="7">
        <f t="shared" si="118"/>
        <v>5478.6100000000006</v>
      </c>
      <c r="F412" s="7">
        <f t="shared" si="118"/>
        <v>3899.7400000000002</v>
      </c>
      <c r="G412" s="7">
        <f t="shared" si="118"/>
        <v>3449.77</v>
      </c>
      <c r="H412" s="8">
        <f t="shared" si="118"/>
        <v>2901.75</v>
      </c>
    </row>
    <row r="413" spans="1:8" hidden="1" x14ac:dyDescent="0.15">
      <c r="A413" s="4">
        <v>63</v>
      </c>
      <c r="B413" s="6"/>
      <c r="C413" s="29"/>
      <c r="D413" s="7">
        <f t="shared" ref="D413:H413" si="119">+D341*$L$2</f>
        <v>6962.6100000000006</v>
      </c>
      <c r="E413" s="7">
        <f t="shared" si="119"/>
        <v>5788.66</v>
      </c>
      <c r="F413" s="7">
        <f t="shared" si="119"/>
        <v>4108.0300000000007</v>
      </c>
      <c r="G413" s="7">
        <f t="shared" si="119"/>
        <v>3636.3300000000004</v>
      </c>
      <c r="H413" s="8">
        <f t="shared" si="119"/>
        <v>3063.4</v>
      </c>
    </row>
    <row r="414" spans="1:8" hidden="1" x14ac:dyDescent="0.15">
      <c r="A414" s="4">
        <v>64</v>
      </c>
      <c r="B414" s="6"/>
      <c r="C414" s="29"/>
      <c r="D414" s="7">
        <f t="shared" ref="D414:H414" si="120">+D342*$L$2</f>
        <v>7342.6200000000008</v>
      </c>
      <c r="E414" s="7">
        <f t="shared" si="120"/>
        <v>6118.85</v>
      </c>
      <c r="F414" s="7">
        <f t="shared" si="120"/>
        <v>4330.63</v>
      </c>
      <c r="G414" s="7">
        <f t="shared" si="120"/>
        <v>3830.84</v>
      </c>
      <c r="H414" s="8">
        <f t="shared" si="120"/>
        <v>3225.05</v>
      </c>
    </row>
    <row r="415" spans="1:8" hidden="1" x14ac:dyDescent="0.15">
      <c r="A415" s="4">
        <v>65</v>
      </c>
      <c r="B415" s="6"/>
      <c r="C415" s="29"/>
      <c r="D415" s="7">
        <f t="shared" ref="D415:H415" si="121">+D343*$L$2</f>
        <v>7733.2300000000005</v>
      </c>
      <c r="E415" s="7">
        <f t="shared" si="121"/>
        <v>6464.4100000000008</v>
      </c>
      <c r="F415" s="7">
        <f t="shared" si="121"/>
        <v>4618.42</v>
      </c>
      <c r="G415" s="7">
        <f t="shared" si="121"/>
        <v>4030.65</v>
      </c>
      <c r="H415" s="8">
        <f t="shared" si="121"/>
        <v>3388.29</v>
      </c>
    </row>
    <row r="416" spans="1:8" hidden="1" x14ac:dyDescent="0.15">
      <c r="A416" s="4">
        <v>66</v>
      </c>
      <c r="B416" s="6"/>
      <c r="C416" s="29"/>
      <c r="D416" s="7">
        <f t="shared" ref="D416:H416" si="122">+D344*$L$2</f>
        <v>8229.3100000000013</v>
      </c>
      <c r="E416" s="7">
        <f t="shared" si="122"/>
        <v>6858.2000000000007</v>
      </c>
      <c r="F416" s="7">
        <f t="shared" si="122"/>
        <v>4945.43</v>
      </c>
      <c r="G416" s="7">
        <f t="shared" si="122"/>
        <v>4314.7300000000005</v>
      </c>
      <c r="H416" s="8">
        <f t="shared" si="122"/>
        <v>3594.9900000000002</v>
      </c>
    </row>
    <row r="417" spans="1:8" hidden="1" x14ac:dyDescent="0.15">
      <c r="A417" s="4">
        <v>67</v>
      </c>
      <c r="B417" s="6"/>
      <c r="C417" s="29"/>
      <c r="D417" s="7">
        <f t="shared" ref="D417:H417" si="123">+D345*$L$2</f>
        <v>8889.16</v>
      </c>
      <c r="E417" s="7">
        <f t="shared" si="123"/>
        <v>7407.2800000000007</v>
      </c>
      <c r="F417" s="7">
        <f t="shared" si="123"/>
        <v>5343.46</v>
      </c>
      <c r="G417" s="7">
        <f t="shared" si="123"/>
        <v>4648.1000000000004</v>
      </c>
      <c r="H417" s="8">
        <f t="shared" si="123"/>
        <v>3882.25</v>
      </c>
    </row>
    <row r="418" spans="1:8" hidden="1" x14ac:dyDescent="0.15">
      <c r="A418" s="4">
        <v>68</v>
      </c>
      <c r="B418" s="6"/>
      <c r="C418" s="29"/>
      <c r="D418" s="7">
        <f t="shared" ref="D418:H418" si="124">+D346*$L$2</f>
        <v>9636.4600000000009</v>
      </c>
      <c r="E418" s="7">
        <f t="shared" si="124"/>
        <v>8026.85</v>
      </c>
      <c r="F418" s="7">
        <f t="shared" si="124"/>
        <v>5793.96</v>
      </c>
      <c r="G418" s="7">
        <f t="shared" si="124"/>
        <v>5042.42</v>
      </c>
      <c r="H418" s="8">
        <f t="shared" si="124"/>
        <v>4215.62</v>
      </c>
    </row>
    <row r="419" spans="1:8" hidden="1" x14ac:dyDescent="0.15">
      <c r="A419" s="4">
        <v>69</v>
      </c>
      <c r="B419" s="6"/>
      <c r="C419" s="29"/>
      <c r="D419" s="7">
        <f t="shared" ref="D419:H419" si="125">+D347*$L$2</f>
        <v>10524.210000000001</v>
      </c>
      <c r="E419" s="7">
        <f t="shared" si="125"/>
        <v>8765.1400000000012</v>
      </c>
      <c r="F419" s="7">
        <f t="shared" si="125"/>
        <v>6328.7300000000005</v>
      </c>
      <c r="G419" s="7">
        <f t="shared" si="125"/>
        <v>5501.93</v>
      </c>
      <c r="H419" s="8">
        <f t="shared" si="125"/>
        <v>4604.1100000000006</v>
      </c>
    </row>
    <row r="420" spans="1:8" hidden="1" x14ac:dyDescent="0.15">
      <c r="A420" s="4">
        <v>70</v>
      </c>
      <c r="B420" s="6"/>
      <c r="C420" s="29"/>
      <c r="D420" s="7">
        <f t="shared" ref="D420:H420" si="126">+D348*$L$2</f>
        <v>11534.390000000001</v>
      </c>
      <c r="E420" s="7">
        <f t="shared" si="126"/>
        <v>9753.59</v>
      </c>
      <c r="F420" s="7">
        <f t="shared" si="126"/>
        <v>6899.01</v>
      </c>
      <c r="G420" s="7">
        <f t="shared" si="126"/>
        <v>6063.2000000000007</v>
      </c>
      <c r="H420" s="8">
        <f t="shared" si="126"/>
        <v>5060.4400000000005</v>
      </c>
    </row>
    <row r="421" spans="1:8" hidden="1" x14ac:dyDescent="0.15">
      <c r="A421" s="4">
        <v>71</v>
      </c>
      <c r="B421" s="6"/>
      <c r="C421" s="29"/>
      <c r="D421" s="7">
        <f t="shared" ref="D421:H421" si="127">+D349*$L$2</f>
        <v>12701.45</v>
      </c>
      <c r="E421" s="7">
        <f t="shared" si="127"/>
        <v>10749.99</v>
      </c>
      <c r="F421" s="7">
        <f t="shared" si="127"/>
        <v>7639.42</v>
      </c>
      <c r="G421" s="7">
        <f t="shared" si="127"/>
        <v>6676.9400000000005</v>
      </c>
      <c r="H421" s="8">
        <f t="shared" si="127"/>
        <v>5576.13</v>
      </c>
    </row>
    <row r="422" spans="1:8" hidden="1" x14ac:dyDescent="0.15">
      <c r="A422" s="4">
        <v>72</v>
      </c>
      <c r="B422" s="6"/>
      <c r="C422" s="29"/>
      <c r="D422" s="7">
        <f t="shared" ref="D422:H422" si="128">+D350*$L$2</f>
        <v>14055.6</v>
      </c>
      <c r="E422" s="7">
        <f t="shared" si="128"/>
        <v>11887.37</v>
      </c>
      <c r="F422" s="7">
        <f t="shared" si="128"/>
        <v>8456.68</v>
      </c>
      <c r="G422" s="7">
        <f t="shared" si="128"/>
        <v>7389.79</v>
      </c>
      <c r="H422" s="8">
        <f t="shared" si="128"/>
        <v>6172.9100000000008</v>
      </c>
    </row>
    <row r="423" spans="1:8" hidden="1" x14ac:dyDescent="0.15">
      <c r="A423" s="4">
        <v>73</v>
      </c>
      <c r="B423" s="6"/>
      <c r="C423" s="29"/>
      <c r="D423" s="7">
        <f t="shared" ref="D423:H423" si="129">+D351*$L$2</f>
        <v>15600.550000000001</v>
      </c>
      <c r="E423" s="7">
        <f t="shared" si="129"/>
        <v>13189.050000000001</v>
      </c>
      <c r="F423" s="7">
        <f t="shared" si="129"/>
        <v>9384.7100000000009</v>
      </c>
      <c r="G423" s="7">
        <f t="shared" si="129"/>
        <v>8204.4</v>
      </c>
      <c r="H423" s="8">
        <f t="shared" si="129"/>
        <v>6851.31</v>
      </c>
    </row>
    <row r="424" spans="1:8" hidden="1" x14ac:dyDescent="0.15">
      <c r="A424" s="4">
        <v>74</v>
      </c>
      <c r="B424" s="6"/>
      <c r="C424" s="29"/>
      <c r="D424" s="7">
        <f t="shared" ref="D424:H424" si="130">+D352*$L$2</f>
        <v>17394.07</v>
      </c>
      <c r="E424" s="7">
        <f t="shared" si="130"/>
        <v>14708.03</v>
      </c>
      <c r="F424" s="7">
        <f t="shared" si="130"/>
        <v>10466.970000000001</v>
      </c>
      <c r="G424" s="7">
        <f t="shared" si="130"/>
        <v>9119.18</v>
      </c>
      <c r="H424" s="8">
        <f t="shared" si="130"/>
        <v>7640.4800000000005</v>
      </c>
    </row>
    <row r="425" spans="1:8" hidden="1" x14ac:dyDescent="0.15">
      <c r="A425" s="4">
        <v>75</v>
      </c>
      <c r="B425" s="6"/>
      <c r="C425" s="29"/>
      <c r="D425" s="7">
        <f t="shared" ref="D425:H425" si="131">+D353*$L$2</f>
        <v>19420.260000000002</v>
      </c>
      <c r="E425" s="7">
        <f t="shared" si="131"/>
        <v>17093.560000000001</v>
      </c>
      <c r="F425" s="7">
        <f t="shared" si="131"/>
        <v>12073.400000000001</v>
      </c>
      <c r="G425" s="7">
        <f t="shared" si="131"/>
        <v>10458.49</v>
      </c>
      <c r="H425" s="8">
        <f t="shared" si="131"/>
        <v>8526.11</v>
      </c>
    </row>
    <row r="426" spans="1:8" hidden="1" x14ac:dyDescent="0.15">
      <c r="A426" s="4">
        <v>76</v>
      </c>
      <c r="B426" s="6"/>
      <c r="C426" s="29"/>
      <c r="D426" s="7">
        <f t="shared" ref="D426:H426" si="132">+D354*$L$2</f>
        <v>22949.530000000002</v>
      </c>
      <c r="E426" s="7">
        <f t="shared" si="132"/>
        <v>20196.18</v>
      </c>
      <c r="F426" s="7">
        <f t="shared" si="132"/>
        <v>14017.970000000001</v>
      </c>
      <c r="G426" s="7">
        <f t="shared" si="132"/>
        <v>12092.480000000001</v>
      </c>
      <c r="H426" s="8">
        <f t="shared" si="132"/>
        <v>9837.33</v>
      </c>
    </row>
    <row r="427" spans="1:8" hidden="1" x14ac:dyDescent="0.15">
      <c r="A427" s="4">
        <v>77</v>
      </c>
      <c r="B427" s="6"/>
      <c r="C427" s="29"/>
      <c r="D427" s="7">
        <f t="shared" ref="D427:H427" si="133">+D355*$L$2</f>
        <v>26569.43</v>
      </c>
      <c r="E427" s="7">
        <f t="shared" si="133"/>
        <v>23368.760000000002</v>
      </c>
      <c r="F427" s="7">
        <f t="shared" si="133"/>
        <v>16371.7</v>
      </c>
      <c r="G427" s="7">
        <f t="shared" si="133"/>
        <v>14122.380000000001</v>
      </c>
      <c r="H427" s="8">
        <f t="shared" si="133"/>
        <v>11279.99</v>
      </c>
    </row>
    <row r="428" spans="1:8" hidden="1" x14ac:dyDescent="0.15">
      <c r="A428" s="4">
        <v>78</v>
      </c>
      <c r="B428" s="6"/>
      <c r="C428" s="29"/>
      <c r="D428" s="7">
        <f t="shared" ref="D428:H428" si="134">+D356*$L$2</f>
        <v>30895.29</v>
      </c>
      <c r="E428" s="7">
        <f t="shared" si="134"/>
        <v>26686.560000000001</v>
      </c>
      <c r="F428" s="7">
        <f t="shared" si="134"/>
        <v>18928.95</v>
      </c>
      <c r="G428" s="7">
        <f t="shared" si="134"/>
        <v>16328.240000000002</v>
      </c>
      <c r="H428" s="8">
        <f t="shared" si="134"/>
        <v>12920.34</v>
      </c>
    </row>
    <row r="429" spans="1:8" hidden="1" x14ac:dyDescent="0.15">
      <c r="A429" s="4">
        <v>79</v>
      </c>
      <c r="B429" s="6"/>
      <c r="C429" s="29"/>
      <c r="D429" s="7">
        <f t="shared" ref="D429:H429" si="135">+D357*$L$2</f>
        <v>35309.130000000005</v>
      </c>
      <c r="E429" s="7">
        <f t="shared" si="135"/>
        <v>30291.620000000003</v>
      </c>
      <c r="F429" s="7">
        <f t="shared" si="135"/>
        <v>22101.530000000002</v>
      </c>
      <c r="G429" s="7">
        <f t="shared" si="135"/>
        <v>19064.63</v>
      </c>
      <c r="H429" s="8">
        <f t="shared" si="135"/>
        <v>14755.2</v>
      </c>
    </row>
    <row r="430" spans="1:8" hidden="1" x14ac:dyDescent="0.15">
      <c r="A430" s="4">
        <v>80</v>
      </c>
      <c r="B430" s="6"/>
      <c r="C430" s="29"/>
      <c r="D430" s="7">
        <f t="shared" ref="D430:H430" si="136">+D358*$L$2</f>
        <v>40251.910000000003</v>
      </c>
      <c r="E430" s="7">
        <f t="shared" si="136"/>
        <v>34619.07</v>
      </c>
      <c r="F430" s="7">
        <f t="shared" si="136"/>
        <v>25477.100000000002</v>
      </c>
      <c r="G430" s="7">
        <f t="shared" si="136"/>
        <v>21976.45</v>
      </c>
      <c r="H430" s="8">
        <f t="shared" si="136"/>
        <v>16659.490000000002</v>
      </c>
    </row>
    <row r="431" spans="1:8" hidden="1" x14ac:dyDescent="0.15">
      <c r="A431" s="4">
        <v>1</v>
      </c>
      <c r="B431" s="6" t="s">
        <v>5</v>
      </c>
      <c r="C431" s="29"/>
      <c r="D431" s="7">
        <f t="shared" ref="D431:H431" si="137">+D359*$L$2</f>
        <v>799.24</v>
      </c>
      <c r="E431" s="7">
        <f t="shared" si="137"/>
        <v>658.79000000000008</v>
      </c>
      <c r="F431" s="7">
        <f t="shared" si="137"/>
        <v>465.34000000000003</v>
      </c>
      <c r="G431" s="7">
        <f t="shared" si="137"/>
        <v>400.15000000000003</v>
      </c>
      <c r="H431" s="8">
        <f t="shared" si="137"/>
        <v>341.32</v>
      </c>
    </row>
    <row r="432" spans="1:8" hidden="1" x14ac:dyDescent="0.15">
      <c r="A432" s="4">
        <v>2</v>
      </c>
      <c r="B432" s="6" t="s">
        <v>1</v>
      </c>
      <c r="C432" s="29"/>
      <c r="D432" s="7">
        <f t="shared" ref="D432:H432" si="138">+D360*$L$2</f>
        <v>1345.14</v>
      </c>
      <c r="E432" s="7">
        <f t="shared" si="138"/>
        <v>985.2700000000001</v>
      </c>
      <c r="F432" s="7">
        <f t="shared" si="138"/>
        <v>732.46</v>
      </c>
      <c r="G432" s="7">
        <f t="shared" si="138"/>
        <v>632.82000000000005</v>
      </c>
      <c r="H432" s="8">
        <f t="shared" si="138"/>
        <v>543.78</v>
      </c>
    </row>
    <row r="433" spans="1:14" hidden="1" x14ac:dyDescent="0.15">
      <c r="A433" s="4">
        <v>3</v>
      </c>
      <c r="B433" s="6" t="s">
        <v>6</v>
      </c>
      <c r="C433" s="29"/>
      <c r="D433" s="7">
        <f t="shared" ref="D433:H433" si="139">+D361*$L$2</f>
        <v>1974.7800000000002</v>
      </c>
      <c r="E433" s="7">
        <f t="shared" si="139"/>
        <v>1414.5700000000002</v>
      </c>
      <c r="F433" s="7">
        <f t="shared" si="139"/>
        <v>1063.18</v>
      </c>
      <c r="G433" s="7">
        <f t="shared" si="139"/>
        <v>915.84</v>
      </c>
      <c r="H433" s="8">
        <f t="shared" si="139"/>
        <v>784.40000000000009</v>
      </c>
    </row>
    <row r="434" spans="1:14" hidden="1" x14ac:dyDescent="0.15">
      <c r="A434" s="4">
        <v>1</v>
      </c>
      <c r="B434" s="6" t="s">
        <v>3</v>
      </c>
      <c r="C434" s="29"/>
      <c r="D434" s="7">
        <f t="shared" ref="D434:H434" si="140">+D362*$L$2</f>
        <v>119.25</v>
      </c>
      <c r="E434" s="7">
        <f t="shared" si="140"/>
        <v>119.25</v>
      </c>
      <c r="F434" s="7">
        <f t="shared" si="140"/>
        <v>119.25</v>
      </c>
      <c r="G434" s="7">
        <f t="shared" si="140"/>
        <v>119.25</v>
      </c>
      <c r="H434" s="8">
        <f t="shared" si="140"/>
        <v>119.25</v>
      </c>
    </row>
    <row r="435" spans="1:14" ht="14" hidden="1" thickBot="1" x14ac:dyDescent="0.2">
      <c r="A435" s="11">
        <v>1</v>
      </c>
      <c r="B435" s="12" t="s">
        <v>2</v>
      </c>
      <c r="C435" s="30"/>
      <c r="D435" s="13">
        <f t="shared" ref="D435:H435" si="141">+D363*$L$2</f>
        <v>159</v>
      </c>
      <c r="E435" s="13">
        <f t="shared" si="141"/>
        <v>159</v>
      </c>
      <c r="F435" s="13">
        <f t="shared" si="141"/>
        <v>159</v>
      </c>
      <c r="G435" s="13">
        <f t="shared" si="141"/>
        <v>159</v>
      </c>
      <c r="H435" s="14">
        <f t="shared" si="141"/>
        <v>159</v>
      </c>
    </row>
    <row r="436" spans="1:14" ht="14" hidden="1" thickBot="1" x14ac:dyDescent="0.2"/>
    <row r="437" spans="1:14" ht="18" hidden="1" x14ac:dyDescent="0.2">
      <c r="A437" s="182" t="s">
        <v>46</v>
      </c>
      <c r="B437" s="183"/>
      <c r="C437" s="183"/>
      <c r="D437" s="183"/>
      <c r="E437" s="183"/>
      <c r="F437" s="183"/>
      <c r="G437" s="183"/>
      <c r="H437" s="184"/>
    </row>
    <row r="438" spans="1:14" ht="18" hidden="1" x14ac:dyDescent="0.2">
      <c r="A438" s="171" t="s">
        <v>19</v>
      </c>
      <c r="B438" s="172"/>
      <c r="C438" s="172"/>
      <c r="D438" s="172"/>
      <c r="E438" s="172"/>
      <c r="F438" s="172"/>
      <c r="G438" s="172"/>
      <c r="H438" s="173"/>
    </row>
    <row r="439" spans="1:14" hidden="1" x14ac:dyDescent="0.15">
      <c r="A439" s="174" t="s">
        <v>0</v>
      </c>
      <c r="B439" s="175"/>
      <c r="C439" s="175"/>
      <c r="D439" s="175"/>
      <c r="E439" s="175"/>
      <c r="F439" s="175"/>
      <c r="G439" s="175"/>
      <c r="H439" s="20"/>
    </row>
    <row r="440" spans="1:14" hidden="1" x14ac:dyDescent="0.15">
      <c r="A440" s="4" t="s">
        <v>4</v>
      </c>
      <c r="B440" s="5" t="s">
        <v>4</v>
      </c>
      <c r="C440" s="37"/>
      <c r="D440" s="21" t="s">
        <v>20</v>
      </c>
      <c r="E440" s="21" t="s">
        <v>21</v>
      </c>
      <c r="F440" s="21" t="s">
        <v>22</v>
      </c>
      <c r="G440" s="21" t="s">
        <v>23</v>
      </c>
      <c r="H440" s="20" t="s">
        <v>24</v>
      </c>
    </row>
    <row r="441" spans="1:14" ht="14" hidden="1" x14ac:dyDescent="0.15">
      <c r="A441" s="4">
        <v>18</v>
      </c>
      <c r="B441" s="6"/>
      <c r="C441" s="38"/>
      <c r="D441" s="88">
        <v>1957</v>
      </c>
      <c r="E441" s="88">
        <v>1518</v>
      </c>
      <c r="F441" s="88">
        <v>1174</v>
      </c>
      <c r="G441" s="84">
        <v>1017</v>
      </c>
      <c r="H441" s="84">
        <v>777</v>
      </c>
      <c r="J441" s="1" t="b">
        <v>1</v>
      </c>
      <c r="K441" s="1" t="b">
        <v>1</v>
      </c>
      <c r="L441" s="1" t="b">
        <v>1</v>
      </c>
      <c r="M441" s="1" t="b">
        <v>1</v>
      </c>
      <c r="N441" s="1" t="b">
        <v>1</v>
      </c>
    </row>
    <row r="442" spans="1:14" ht="14" hidden="1" x14ac:dyDescent="0.15">
      <c r="A442" s="4">
        <v>19</v>
      </c>
      <c r="B442" s="6"/>
      <c r="C442" s="38"/>
      <c r="D442" s="88">
        <v>2010</v>
      </c>
      <c r="E442" s="88">
        <v>1565</v>
      </c>
      <c r="F442" s="88">
        <v>1210</v>
      </c>
      <c r="G442" s="84">
        <v>1046</v>
      </c>
      <c r="H442" s="84">
        <v>798</v>
      </c>
      <c r="J442" s="1" t="b">
        <v>1</v>
      </c>
      <c r="K442" s="1" t="b">
        <v>1</v>
      </c>
      <c r="L442" s="1" t="b">
        <v>1</v>
      </c>
      <c r="M442" s="1" t="b">
        <v>1</v>
      </c>
      <c r="N442" s="1" t="b">
        <v>1</v>
      </c>
    </row>
    <row r="443" spans="1:14" ht="14" hidden="1" x14ac:dyDescent="0.15">
      <c r="A443" s="4">
        <v>20</v>
      </c>
      <c r="B443" s="6"/>
      <c r="C443" s="38"/>
      <c r="D443" s="88">
        <v>2062</v>
      </c>
      <c r="E443" s="88">
        <v>1612</v>
      </c>
      <c r="F443" s="88">
        <v>1243</v>
      </c>
      <c r="G443" s="84">
        <v>1073</v>
      </c>
      <c r="H443" s="84">
        <v>820</v>
      </c>
      <c r="J443" s="1" t="b">
        <v>1</v>
      </c>
      <c r="K443" s="1" t="b">
        <v>1</v>
      </c>
      <c r="L443" s="1" t="b">
        <v>1</v>
      </c>
      <c r="M443" s="1" t="b">
        <v>1</v>
      </c>
      <c r="N443" s="1" t="b">
        <v>1</v>
      </c>
    </row>
    <row r="444" spans="1:14" ht="14" hidden="1" x14ac:dyDescent="0.15">
      <c r="A444" s="4">
        <v>21</v>
      </c>
      <c r="B444" s="6"/>
      <c r="C444" s="38"/>
      <c r="D444" s="88">
        <v>2117</v>
      </c>
      <c r="E444" s="88">
        <v>1662</v>
      </c>
      <c r="F444" s="88">
        <v>1277</v>
      </c>
      <c r="G444" s="84">
        <v>1105</v>
      </c>
      <c r="H444" s="84">
        <v>843</v>
      </c>
      <c r="J444" s="1" t="b">
        <v>1</v>
      </c>
      <c r="K444" s="1" t="b">
        <v>1</v>
      </c>
      <c r="L444" s="1" t="b">
        <v>1</v>
      </c>
      <c r="M444" s="1" t="b">
        <v>1</v>
      </c>
      <c r="N444" s="1" t="b">
        <v>1</v>
      </c>
    </row>
    <row r="445" spans="1:14" ht="14" hidden="1" x14ac:dyDescent="0.15">
      <c r="A445" s="4">
        <v>22</v>
      </c>
      <c r="B445" s="6"/>
      <c r="C445" s="38"/>
      <c r="D445" s="88">
        <v>2173</v>
      </c>
      <c r="E445" s="88">
        <v>1712</v>
      </c>
      <c r="F445" s="88">
        <v>1313</v>
      </c>
      <c r="G445" s="84">
        <v>1136</v>
      </c>
      <c r="H445" s="84">
        <v>865</v>
      </c>
      <c r="J445" s="1" t="b">
        <v>1</v>
      </c>
      <c r="K445" s="1" t="b">
        <v>1</v>
      </c>
      <c r="L445" s="1" t="b">
        <v>1</v>
      </c>
      <c r="M445" s="1" t="b">
        <v>1</v>
      </c>
      <c r="N445" s="1" t="b">
        <v>1</v>
      </c>
    </row>
    <row r="446" spans="1:14" ht="14" hidden="1" x14ac:dyDescent="0.15">
      <c r="A446" s="4">
        <v>23</v>
      </c>
      <c r="B446" s="6"/>
      <c r="C446" s="38"/>
      <c r="D446" s="88">
        <v>2230</v>
      </c>
      <c r="E446" s="88">
        <v>1763</v>
      </c>
      <c r="F446" s="88">
        <v>1349</v>
      </c>
      <c r="G446" s="84">
        <v>1169</v>
      </c>
      <c r="H446" s="84">
        <v>889</v>
      </c>
      <c r="J446" s="1" t="b">
        <v>1</v>
      </c>
      <c r="K446" s="1" t="b">
        <v>1</v>
      </c>
      <c r="L446" s="1" t="b">
        <v>1</v>
      </c>
      <c r="M446" s="1" t="b">
        <v>1</v>
      </c>
      <c r="N446" s="1" t="b">
        <v>1</v>
      </c>
    </row>
    <row r="447" spans="1:14" ht="14" hidden="1" x14ac:dyDescent="0.15">
      <c r="A447" s="4">
        <v>24</v>
      </c>
      <c r="B447" s="6"/>
      <c r="C447" s="38"/>
      <c r="D447" s="88">
        <v>2287</v>
      </c>
      <c r="E447" s="88">
        <v>1813</v>
      </c>
      <c r="F447" s="88">
        <v>1389</v>
      </c>
      <c r="G447" s="84">
        <v>1198</v>
      </c>
      <c r="H447" s="84">
        <v>910</v>
      </c>
      <c r="J447" s="1" t="b">
        <v>1</v>
      </c>
      <c r="K447" s="1" t="b">
        <v>1</v>
      </c>
      <c r="L447" s="1" t="b">
        <v>1</v>
      </c>
      <c r="M447" s="1" t="b">
        <v>1</v>
      </c>
      <c r="N447" s="1" t="b">
        <v>1</v>
      </c>
    </row>
    <row r="448" spans="1:14" ht="14" hidden="1" x14ac:dyDescent="0.15">
      <c r="A448" s="4">
        <v>25</v>
      </c>
      <c r="B448" s="6"/>
      <c r="C448" s="38"/>
      <c r="D448" s="88">
        <v>2343</v>
      </c>
      <c r="E448" s="88">
        <v>1864</v>
      </c>
      <c r="F448" s="88">
        <v>1422</v>
      </c>
      <c r="G448" s="84">
        <v>1231</v>
      </c>
      <c r="H448" s="84">
        <v>934</v>
      </c>
      <c r="J448" s="1" t="b">
        <v>1</v>
      </c>
      <c r="K448" s="1" t="b">
        <v>1</v>
      </c>
      <c r="L448" s="1" t="b">
        <v>1</v>
      </c>
      <c r="M448" s="1" t="b">
        <v>1</v>
      </c>
      <c r="N448" s="1" t="b">
        <v>1</v>
      </c>
    </row>
    <row r="449" spans="1:14" ht="14" hidden="1" x14ac:dyDescent="0.15">
      <c r="A449" s="4">
        <v>26</v>
      </c>
      <c r="B449" s="6"/>
      <c r="C449" s="38"/>
      <c r="D449" s="88">
        <v>2396</v>
      </c>
      <c r="E449" s="88">
        <v>1916</v>
      </c>
      <c r="F449" s="88">
        <v>1459</v>
      </c>
      <c r="G449" s="84">
        <v>1262</v>
      </c>
      <c r="H449" s="84">
        <v>956</v>
      </c>
      <c r="J449" s="1" t="b">
        <v>1</v>
      </c>
      <c r="K449" s="1" t="b">
        <v>1</v>
      </c>
      <c r="L449" s="1" t="b">
        <v>1</v>
      </c>
      <c r="M449" s="1" t="b">
        <v>1</v>
      </c>
      <c r="N449" s="1" t="b">
        <v>1</v>
      </c>
    </row>
    <row r="450" spans="1:14" ht="14" hidden="1" x14ac:dyDescent="0.15">
      <c r="A450" s="4">
        <v>27</v>
      </c>
      <c r="B450" s="6"/>
      <c r="C450" s="38"/>
      <c r="D450" s="88">
        <v>2453</v>
      </c>
      <c r="E450" s="88">
        <v>1965</v>
      </c>
      <c r="F450" s="88">
        <v>1496</v>
      </c>
      <c r="G450" s="84">
        <v>1295</v>
      </c>
      <c r="H450" s="84">
        <v>981</v>
      </c>
      <c r="J450" s="1" t="b">
        <v>1</v>
      </c>
      <c r="K450" s="1" t="b">
        <v>1</v>
      </c>
      <c r="L450" s="1" t="b">
        <v>1</v>
      </c>
      <c r="M450" s="1" t="b">
        <v>1</v>
      </c>
      <c r="N450" s="1" t="b">
        <v>1</v>
      </c>
    </row>
    <row r="451" spans="1:14" ht="14" hidden="1" x14ac:dyDescent="0.15">
      <c r="A451" s="4">
        <v>28</v>
      </c>
      <c r="B451" s="6"/>
      <c r="C451" s="38"/>
      <c r="D451" s="88">
        <v>2542</v>
      </c>
      <c r="E451" s="88">
        <v>2034</v>
      </c>
      <c r="F451" s="88">
        <v>1521</v>
      </c>
      <c r="G451" s="84">
        <v>1321</v>
      </c>
      <c r="H451" s="84">
        <v>1017</v>
      </c>
      <c r="J451" s="1" t="b">
        <v>1</v>
      </c>
      <c r="K451" s="1" t="b">
        <v>1</v>
      </c>
      <c r="L451" s="1" t="b">
        <v>1</v>
      </c>
      <c r="M451" s="1" t="b">
        <v>1</v>
      </c>
      <c r="N451" s="1" t="b">
        <v>1</v>
      </c>
    </row>
    <row r="452" spans="1:14" ht="14" hidden="1" x14ac:dyDescent="0.15">
      <c r="A452" s="4">
        <v>29</v>
      </c>
      <c r="B452" s="6"/>
      <c r="C452" s="38"/>
      <c r="D452" s="88">
        <v>2634</v>
      </c>
      <c r="E452" s="88">
        <v>2100</v>
      </c>
      <c r="F452" s="88">
        <v>1544</v>
      </c>
      <c r="G452" s="84">
        <v>1346</v>
      </c>
      <c r="H452" s="84">
        <v>1053</v>
      </c>
      <c r="J452" s="1" t="b">
        <v>1</v>
      </c>
      <c r="K452" s="1" t="b">
        <v>1</v>
      </c>
      <c r="L452" s="1" t="b">
        <v>1</v>
      </c>
      <c r="M452" s="1" t="b">
        <v>1</v>
      </c>
      <c r="N452" s="1" t="b">
        <v>1</v>
      </c>
    </row>
    <row r="453" spans="1:14" ht="14" hidden="1" x14ac:dyDescent="0.15">
      <c r="A453" s="4">
        <v>30</v>
      </c>
      <c r="B453" s="6"/>
      <c r="C453" s="38"/>
      <c r="D453" s="88">
        <v>2724</v>
      </c>
      <c r="E453" s="88">
        <v>2168</v>
      </c>
      <c r="F453" s="88">
        <v>1570</v>
      </c>
      <c r="G453" s="86">
        <v>1373</v>
      </c>
      <c r="H453" s="86">
        <v>1092</v>
      </c>
      <c r="J453" s="1" t="b">
        <v>1</v>
      </c>
      <c r="K453" s="1" t="b">
        <v>1</v>
      </c>
      <c r="L453" s="1" t="b">
        <v>1</v>
      </c>
      <c r="M453" s="1" t="b">
        <v>1</v>
      </c>
      <c r="N453" s="1" t="b">
        <v>1</v>
      </c>
    </row>
    <row r="454" spans="1:14" ht="14" hidden="1" x14ac:dyDescent="0.15">
      <c r="A454" s="4">
        <v>31</v>
      </c>
      <c r="B454" s="6"/>
      <c r="C454" s="38"/>
      <c r="D454" s="88">
        <v>2814</v>
      </c>
      <c r="E454" s="88">
        <v>2237</v>
      </c>
      <c r="F454" s="88">
        <v>1594</v>
      </c>
      <c r="G454" s="87">
        <v>1400</v>
      </c>
      <c r="H454" s="87">
        <v>1127</v>
      </c>
      <c r="J454" s="1" t="b">
        <v>1</v>
      </c>
      <c r="K454" s="1" t="b">
        <v>1</v>
      </c>
      <c r="L454" s="1" t="b">
        <v>1</v>
      </c>
      <c r="M454" s="1" t="b">
        <v>1</v>
      </c>
      <c r="N454" s="1" t="b">
        <v>1</v>
      </c>
    </row>
    <row r="455" spans="1:14" ht="14" hidden="1" x14ac:dyDescent="0.15">
      <c r="A455" s="4">
        <v>32</v>
      </c>
      <c r="B455" s="6"/>
      <c r="C455" s="38"/>
      <c r="D455" s="88">
        <v>2905</v>
      </c>
      <c r="E455" s="88">
        <v>2302</v>
      </c>
      <c r="F455" s="88">
        <v>1617</v>
      </c>
      <c r="G455" s="87">
        <v>1428</v>
      </c>
      <c r="H455" s="87">
        <v>1166</v>
      </c>
      <c r="J455" s="1" t="b">
        <v>1</v>
      </c>
      <c r="K455" s="1" t="b">
        <v>1</v>
      </c>
      <c r="L455" s="1" t="b">
        <v>1</v>
      </c>
      <c r="M455" s="1" t="b">
        <v>1</v>
      </c>
      <c r="N455" s="1" t="b">
        <v>1</v>
      </c>
    </row>
    <row r="456" spans="1:14" ht="14" hidden="1" x14ac:dyDescent="0.15">
      <c r="A456" s="4">
        <v>33</v>
      </c>
      <c r="B456" s="6"/>
      <c r="C456" s="38"/>
      <c r="D456" s="88">
        <v>2966</v>
      </c>
      <c r="E456" s="88">
        <v>2354</v>
      </c>
      <c r="F456" s="88">
        <v>1656</v>
      </c>
      <c r="G456" s="87">
        <v>1458</v>
      </c>
      <c r="H456" s="87">
        <v>1194</v>
      </c>
      <c r="J456" s="1" t="b">
        <v>1</v>
      </c>
      <c r="K456" s="1" t="b">
        <v>1</v>
      </c>
      <c r="L456" s="1" t="b">
        <v>1</v>
      </c>
      <c r="M456" s="1" t="b">
        <v>1</v>
      </c>
      <c r="N456" s="1" t="b">
        <v>1</v>
      </c>
    </row>
    <row r="457" spans="1:14" ht="14" hidden="1" x14ac:dyDescent="0.15">
      <c r="A457" s="4">
        <v>34</v>
      </c>
      <c r="B457" s="6"/>
      <c r="C457" s="38"/>
      <c r="D457" s="88">
        <v>3027</v>
      </c>
      <c r="E457" s="88">
        <v>2404</v>
      </c>
      <c r="F457" s="88">
        <v>1699</v>
      </c>
      <c r="G457" s="87">
        <v>1486</v>
      </c>
      <c r="H457" s="87">
        <v>1222</v>
      </c>
      <c r="J457" s="1" t="b">
        <v>1</v>
      </c>
      <c r="K457" s="1" t="b">
        <v>1</v>
      </c>
      <c r="L457" s="1" t="b">
        <v>1</v>
      </c>
      <c r="M457" s="1" t="b">
        <v>1</v>
      </c>
      <c r="N457" s="1" t="b">
        <v>1</v>
      </c>
    </row>
    <row r="458" spans="1:14" ht="14" hidden="1" x14ac:dyDescent="0.15">
      <c r="A458" s="4">
        <v>35</v>
      </c>
      <c r="B458" s="6"/>
      <c r="C458" s="38"/>
      <c r="D458" s="88">
        <v>3086</v>
      </c>
      <c r="E458" s="88">
        <v>2455</v>
      </c>
      <c r="F458" s="88">
        <v>1740</v>
      </c>
      <c r="G458" s="87">
        <v>1515</v>
      </c>
      <c r="H458" s="87">
        <v>1246</v>
      </c>
      <c r="J458" s="1" t="b">
        <v>1</v>
      </c>
      <c r="K458" s="1" t="b">
        <v>1</v>
      </c>
      <c r="L458" s="1" t="b">
        <v>1</v>
      </c>
      <c r="M458" s="1" t="b">
        <v>1</v>
      </c>
      <c r="N458" s="1" t="b">
        <v>1</v>
      </c>
    </row>
    <row r="459" spans="1:14" ht="14" hidden="1" x14ac:dyDescent="0.15">
      <c r="A459" s="4">
        <v>36</v>
      </c>
      <c r="B459" s="6"/>
      <c r="C459" s="38"/>
      <c r="D459" s="88">
        <v>3148</v>
      </c>
      <c r="E459" s="88">
        <v>2504</v>
      </c>
      <c r="F459" s="88">
        <v>1776</v>
      </c>
      <c r="G459" s="87">
        <v>1543</v>
      </c>
      <c r="H459" s="87">
        <v>1276</v>
      </c>
      <c r="J459" s="1" t="b">
        <v>1</v>
      </c>
      <c r="K459" s="1" t="b">
        <v>1</v>
      </c>
      <c r="L459" s="1" t="b">
        <v>1</v>
      </c>
      <c r="M459" s="1" t="b">
        <v>1</v>
      </c>
      <c r="N459" s="1" t="b">
        <v>1</v>
      </c>
    </row>
    <row r="460" spans="1:14" ht="14" hidden="1" x14ac:dyDescent="0.15">
      <c r="A460" s="4">
        <v>37</v>
      </c>
      <c r="B460" s="6"/>
      <c r="C460" s="38"/>
      <c r="D460" s="88">
        <v>3209</v>
      </c>
      <c r="E460" s="88">
        <v>2556</v>
      </c>
      <c r="F460" s="88">
        <v>1817</v>
      </c>
      <c r="G460" s="87">
        <v>1571</v>
      </c>
      <c r="H460" s="87">
        <v>1303</v>
      </c>
      <c r="J460" s="1" t="b">
        <v>1</v>
      </c>
      <c r="K460" s="1" t="b">
        <v>1</v>
      </c>
      <c r="L460" s="1" t="b">
        <v>1</v>
      </c>
      <c r="M460" s="1" t="b">
        <v>1</v>
      </c>
      <c r="N460" s="1" t="b">
        <v>1</v>
      </c>
    </row>
    <row r="461" spans="1:14" ht="14" hidden="1" x14ac:dyDescent="0.15">
      <c r="A461" s="4">
        <v>38</v>
      </c>
      <c r="B461" s="6"/>
      <c r="C461" s="38"/>
      <c r="D461" s="88">
        <v>3268</v>
      </c>
      <c r="E461" s="88">
        <v>2609</v>
      </c>
      <c r="F461" s="88">
        <v>1847</v>
      </c>
      <c r="G461" s="87">
        <v>1603</v>
      </c>
      <c r="H461" s="87">
        <v>1330</v>
      </c>
      <c r="J461" s="1" t="b">
        <v>1</v>
      </c>
      <c r="K461" s="1" t="b">
        <v>1</v>
      </c>
      <c r="L461" s="1" t="b">
        <v>1</v>
      </c>
      <c r="M461" s="1" t="b">
        <v>1</v>
      </c>
      <c r="N461" s="1" t="b">
        <v>1</v>
      </c>
    </row>
    <row r="462" spans="1:14" ht="14" hidden="1" x14ac:dyDescent="0.15">
      <c r="A462" s="4">
        <v>39</v>
      </c>
      <c r="B462" s="6"/>
      <c r="C462" s="38"/>
      <c r="D462" s="88">
        <v>3329</v>
      </c>
      <c r="E462" s="88">
        <v>2667</v>
      </c>
      <c r="F462" s="88">
        <v>1879</v>
      </c>
      <c r="G462" s="87">
        <v>1634</v>
      </c>
      <c r="H462" s="87">
        <v>1354</v>
      </c>
      <c r="J462" s="1" t="b">
        <v>1</v>
      </c>
      <c r="K462" s="1" t="b">
        <v>1</v>
      </c>
      <c r="L462" s="1" t="b">
        <v>1</v>
      </c>
      <c r="M462" s="1" t="b">
        <v>1</v>
      </c>
      <c r="N462" s="1" t="b">
        <v>1</v>
      </c>
    </row>
    <row r="463" spans="1:14" ht="14" hidden="1" x14ac:dyDescent="0.15">
      <c r="A463" s="4">
        <v>40</v>
      </c>
      <c r="B463" s="6"/>
      <c r="C463" s="38"/>
      <c r="D463" s="88">
        <v>3388</v>
      </c>
      <c r="E463" s="88">
        <v>2725</v>
      </c>
      <c r="F463" s="88">
        <v>1910</v>
      </c>
      <c r="G463" s="87">
        <v>1666</v>
      </c>
      <c r="H463" s="87">
        <v>1384</v>
      </c>
      <c r="J463" s="1" t="b">
        <v>1</v>
      </c>
      <c r="K463" s="1" t="b">
        <v>1</v>
      </c>
      <c r="L463" s="1" t="b">
        <v>1</v>
      </c>
      <c r="M463" s="1" t="b">
        <v>1</v>
      </c>
      <c r="N463" s="1" t="b">
        <v>1</v>
      </c>
    </row>
    <row r="464" spans="1:14" ht="14" hidden="1" x14ac:dyDescent="0.15">
      <c r="A464" s="4">
        <v>41</v>
      </c>
      <c r="B464" s="6"/>
      <c r="C464" s="38"/>
      <c r="D464" s="88">
        <v>3450</v>
      </c>
      <c r="E464" s="88">
        <v>2780</v>
      </c>
      <c r="F464" s="88">
        <v>1941</v>
      </c>
      <c r="G464" s="87">
        <v>1698</v>
      </c>
      <c r="H464" s="87">
        <v>1408</v>
      </c>
      <c r="J464" s="1" t="b">
        <v>1</v>
      </c>
      <c r="K464" s="1" t="b">
        <v>1</v>
      </c>
      <c r="L464" s="1" t="b">
        <v>1</v>
      </c>
      <c r="M464" s="1" t="b">
        <v>1</v>
      </c>
      <c r="N464" s="1" t="b">
        <v>1</v>
      </c>
    </row>
    <row r="465" spans="1:14" ht="14" hidden="1" x14ac:dyDescent="0.15">
      <c r="A465" s="4">
        <v>42</v>
      </c>
      <c r="B465" s="6"/>
      <c r="C465" s="38"/>
      <c r="D465" s="88">
        <v>3505</v>
      </c>
      <c r="E465" s="88">
        <v>2837</v>
      </c>
      <c r="F465" s="88">
        <v>1974</v>
      </c>
      <c r="G465" s="87">
        <v>1723</v>
      </c>
      <c r="H465" s="87">
        <v>1434</v>
      </c>
      <c r="J465" s="1" t="b">
        <v>1</v>
      </c>
      <c r="K465" s="1" t="b">
        <v>1</v>
      </c>
      <c r="L465" s="1" t="b">
        <v>1</v>
      </c>
      <c r="M465" s="1" t="b">
        <v>1</v>
      </c>
      <c r="N465" s="1" t="b">
        <v>1</v>
      </c>
    </row>
    <row r="466" spans="1:14" ht="14" hidden="1" x14ac:dyDescent="0.15">
      <c r="A466" s="4">
        <v>43</v>
      </c>
      <c r="B466" s="6"/>
      <c r="C466" s="38"/>
      <c r="D466" s="88">
        <v>3628</v>
      </c>
      <c r="E466" s="88">
        <v>2948</v>
      </c>
      <c r="F466" s="88">
        <v>2047</v>
      </c>
      <c r="G466" s="87">
        <v>1788</v>
      </c>
      <c r="H466" s="87">
        <v>1486</v>
      </c>
      <c r="J466" s="1" t="b">
        <v>1</v>
      </c>
      <c r="K466" s="1" t="b">
        <v>1</v>
      </c>
      <c r="L466" s="1" t="b">
        <v>1</v>
      </c>
      <c r="M466" s="1" t="b">
        <v>1</v>
      </c>
      <c r="N466" s="1" t="b">
        <v>1</v>
      </c>
    </row>
    <row r="467" spans="1:14" ht="14" hidden="1" x14ac:dyDescent="0.15">
      <c r="A467" s="4">
        <v>44</v>
      </c>
      <c r="B467" s="6"/>
      <c r="C467" s="38"/>
      <c r="D467" s="88">
        <v>3754</v>
      </c>
      <c r="E467" s="88">
        <v>3058</v>
      </c>
      <c r="F467" s="88">
        <v>2122</v>
      </c>
      <c r="G467" s="87">
        <v>1852</v>
      </c>
      <c r="H467" s="87">
        <v>1542</v>
      </c>
      <c r="J467" s="1" t="b">
        <v>1</v>
      </c>
      <c r="K467" s="1" t="b">
        <v>1</v>
      </c>
      <c r="L467" s="1" t="b">
        <v>1</v>
      </c>
      <c r="M467" s="1" t="b">
        <v>1</v>
      </c>
      <c r="N467" s="1" t="b">
        <v>1</v>
      </c>
    </row>
    <row r="468" spans="1:14" ht="14" hidden="1" x14ac:dyDescent="0.15">
      <c r="A468" s="4">
        <v>45</v>
      </c>
      <c r="B468" s="6"/>
      <c r="C468" s="38"/>
      <c r="D468" s="88">
        <v>3875</v>
      </c>
      <c r="E468" s="88">
        <v>3169</v>
      </c>
      <c r="F468" s="88">
        <v>2195</v>
      </c>
      <c r="G468" s="87">
        <v>1916</v>
      </c>
      <c r="H468" s="87">
        <v>1594</v>
      </c>
      <c r="J468" s="1" t="b">
        <v>1</v>
      </c>
      <c r="K468" s="1" t="b">
        <v>1</v>
      </c>
      <c r="L468" s="1" t="b">
        <v>1</v>
      </c>
      <c r="M468" s="1" t="b">
        <v>1</v>
      </c>
      <c r="N468" s="1" t="b">
        <v>1</v>
      </c>
    </row>
    <row r="469" spans="1:14" ht="14" hidden="1" x14ac:dyDescent="0.15">
      <c r="A469" s="4">
        <v>46</v>
      </c>
      <c r="B469" s="6"/>
      <c r="C469" s="38"/>
      <c r="D469" s="88">
        <v>3998</v>
      </c>
      <c r="E469" s="88">
        <v>3279</v>
      </c>
      <c r="F469" s="88">
        <v>2269</v>
      </c>
      <c r="G469" s="87">
        <v>1981</v>
      </c>
      <c r="H469" s="87">
        <v>1648</v>
      </c>
      <c r="J469" s="1" t="b">
        <v>1</v>
      </c>
      <c r="K469" s="1" t="b">
        <v>1</v>
      </c>
      <c r="L469" s="1" t="b">
        <v>1</v>
      </c>
      <c r="M469" s="1" t="b">
        <v>1</v>
      </c>
      <c r="N469" s="1" t="b">
        <v>1</v>
      </c>
    </row>
    <row r="470" spans="1:14" ht="14" hidden="1" x14ac:dyDescent="0.15">
      <c r="A470" s="4">
        <v>47</v>
      </c>
      <c r="B470" s="6"/>
      <c r="C470" s="38"/>
      <c r="D470" s="88">
        <v>4119</v>
      </c>
      <c r="E470" s="88">
        <v>3389</v>
      </c>
      <c r="F470" s="88">
        <v>2343</v>
      </c>
      <c r="G470" s="87">
        <v>2044</v>
      </c>
      <c r="H470" s="87">
        <v>1702</v>
      </c>
      <c r="J470" s="1" t="b">
        <v>1</v>
      </c>
      <c r="K470" s="1" t="b">
        <v>1</v>
      </c>
      <c r="L470" s="1" t="b">
        <v>1</v>
      </c>
      <c r="M470" s="1" t="b">
        <v>1</v>
      </c>
      <c r="N470" s="1" t="b">
        <v>1</v>
      </c>
    </row>
    <row r="471" spans="1:14" ht="14" hidden="1" x14ac:dyDescent="0.15">
      <c r="A471" s="4">
        <v>48</v>
      </c>
      <c r="B471" s="6"/>
      <c r="C471" s="38"/>
      <c r="D471" s="88">
        <v>4234</v>
      </c>
      <c r="E471" s="88">
        <v>3452</v>
      </c>
      <c r="F471" s="88">
        <v>2409</v>
      </c>
      <c r="G471" s="87">
        <v>2102</v>
      </c>
      <c r="H471" s="87">
        <v>1730</v>
      </c>
      <c r="J471" s="1" t="b">
        <v>1</v>
      </c>
      <c r="K471" s="1" t="b">
        <v>1</v>
      </c>
      <c r="L471" s="1" t="b">
        <v>1</v>
      </c>
      <c r="M471" s="1" t="b">
        <v>1</v>
      </c>
      <c r="N471" s="1" t="b">
        <v>1</v>
      </c>
    </row>
    <row r="472" spans="1:14" ht="14" hidden="1" x14ac:dyDescent="0.15">
      <c r="A472" s="4">
        <v>49</v>
      </c>
      <c r="B472" s="6"/>
      <c r="C472" s="38"/>
      <c r="D472" s="88">
        <v>4353</v>
      </c>
      <c r="E472" s="88">
        <v>3513</v>
      </c>
      <c r="F472" s="88">
        <v>2475</v>
      </c>
      <c r="G472" s="87">
        <v>2162</v>
      </c>
      <c r="H472" s="87">
        <v>1759</v>
      </c>
      <c r="J472" s="1" t="b">
        <v>1</v>
      </c>
      <c r="K472" s="1" t="b">
        <v>1</v>
      </c>
      <c r="L472" s="1" t="b">
        <v>1</v>
      </c>
      <c r="M472" s="1" t="b">
        <v>1</v>
      </c>
      <c r="N472" s="1" t="b">
        <v>1</v>
      </c>
    </row>
    <row r="473" spans="1:14" ht="14" hidden="1" x14ac:dyDescent="0.15">
      <c r="A473" s="4">
        <v>50</v>
      </c>
      <c r="B473" s="6"/>
      <c r="C473" s="38"/>
      <c r="D473" s="88">
        <v>4471</v>
      </c>
      <c r="E473" s="88">
        <v>3572</v>
      </c>
      <c r="F473" s="88">
        <v>2540</v>
      </c>
      <c r="G473" s="87">
        <v>2222</v>
      </c>
      <c r="H473" s="87">
        <v>1788</v>
      </c>
      <c r="J473" s="1" t="b">
        <v>1</v>
      </c>
      <c r="K473" s="1" t="b">
        <v>1</v>
      </c>
      <c r="L473" s="1" t="b">
        <v>1</v>
      </c>
      <c r="M473" s="1" t="b">
        <v>1</v>
      </c>
      <c r="N473" s="1" t="b">
        <v>1</v>
      </c>
    </row>
    <row r="474" spans="1:14" ht="14" hidden="1" x14ac:dyDescent="0.15">
      <c r="A474" s="4">
        <v>51</v>
      </c>
      <c r="B474" s="6"/>
      <c r="C474" s="38"/>
      <c r="D474" s="88">
        <v>4587</v>
      </c>
      <c r="E474" s="88">
        <v>3634</v>
      </c>
      <c r="F474" s="88">
        <v>2606</v>
      </c>
      <c r="G474" s="87">
        <v>2281</v>
      </c>
      <c r="H474" s="87">
        <v>1819</v>
      </c>
      <c r="J474" s="1" t="b">
        <v>1</v>
      </c>
      <c r="K474" s="1" t="b">
        <v>1</v>
      </c>
      <c r="L474" s="1" t="b">
        <v>1</v>
      </c>
      <c r="M474" s="1" t="b">
        <v>1</v>
      </c>
      <c r="N474" s="1" t="b">
        <v>1</v>
      </c>
    </row>
    <row r="475" spans="1:14" ht="14" hidden="1" x14ac:dyDescent="0.15">
      <c r="A475" s="4">
        <v>52</v>
      </c>
      <c r="B475" s="6"/>
      <c r="C475" s="38"/>
      <c r="D475" s="88">
        <v>4707</v>
      </c>
      <c r="E475" s="88">
        <v>3697</v>
      </c>
      <c r="F475" s="88">
        <v>2674</v>
      </c>
      <c r="G475" s="87">
        <v>2339</v>
      </c>
      <c r="H475" s="87">
        <v>1847</v>
      </c>
      <c r="J475" s="1" t="b">
        <v>1</v>
      </c>
      <c r="K475" s="1" t="b">
        <v>1</v>
      </c>
      <c r="L475" s="1" t="b">
        <v>1</v>
      </c>
      <c r="M475" s="1" t="b">
        <v>1</v>
      </c>
      <c r="N475" s="1" t="b">
        <v>1</v>
      </c>
    </row>
    <row r="476" spans="1:14" ht="14" hidden="1" x14ac:dyDescent="0.15">
      <c r="A476" s="4">
        <v>53</v>
      </c>
      <c r="B476" s="6"/>
      <c r="C476" s="38"/>
      <c r="D476" s="88">
        <v>4868</v>
      </c>
      <c r="E476" s="88">
        <v>3839</v>
      </c>
      <c r="F476" s="88">
        <v>2772</v>
      </c>
      <c r="G476" s="87">
        <v>2426</v>
      </c>
      <c r="H476" s="87">
        <v>1916</v>
      </c>
      <c r="J476" s="1" t="b">
        <v>1</v>
      </c>
      <c r="K476" s="1" t="b">
        <v>1</v>
      </c>
      <c r="L476" s="1" t="b">
        <v>1</v>
      </c>
      <c r="M476" s="1" t="b">
        <v>1</v>
      </c>
      <c r="N476" s="1" t="b">
        <v>1</v>
      </c>
    </row>
    <row r="477" spans="1:14" ht="14" hidden="1" x14ac:dyDescent="0.15">
      <c r="A477" s="4">
        <v>54</v>
      </c>
      <c r="B477" s="6"/>
      <c r="C477" s="38"/>
      <c r="D477" s="88">
        <v>5035</v>
      </c>
      <c r="E477" s="88">
        <v>3983</v>
      </c>
      <c r="F477" s="88">
        <v>2873</v>
      </c>
      <c r="G477" s="87">
        <v>2512</v>
      </c>
      <c r="H477" s="87">
        <v>1985</v>
      </c>
      <c r="J477" s="1" t="b">
        <v>1</v>
      </c>
      <c r="K477" s="1" t="b">
        <v>1</v>
      </c>
      <c r="L477" s="1" t="b">
        <v>1</v>
      </c>
      <c r="M477" s="1" t="b">
        <v>1</v>
      </c>
      <c r="N477" s="1" t="b">
        <v>1</v>
      </c>
    </row>
    <row r="478" spans="1:14" ht="14" hidden="1" x14ac:dyDescent="0.15">
      <c r="A478" s="4">
        <v>55</v>
      </c>
      <c r="B478" s="6"/>
      <c r="C478" s="38"/>
      <c r="D478" s="88">
        <v>5201</v>
      </c>
      <c r="E478" s="88">
        <v>4126</v>
      </c>
      <c r="F478" s="88">
        <v>2973</v>
      </c>
      <c r="G478" s="87">
        <v>2595</v>
      </c>
      <c r="H478" s="87">
        <v>2052</v>
      </c>
      <c r="J478" s="1" t="b">
        <v>1</v>
      </c>
      <c r="K478" s="1" t="b">
        <v>1</v>
      </c>
      <c r="L478" s="1" t="b">
        <v>1</v>
      </c>
      <c r="M478" s="1" t="b">
        <v>1</v>
      </c>
      <c r="N478" s="1" t="b">
        <v>1</v>
      </c>
    </row>
    <row r="479" spans="1:14" ht="14" hidden="1" x14ac:dyDescent="0.15">
      <c r="A479" s="4">
        <v>56</v>
      </c>
      <c r="B479" s="6"/>
      <c r="C479" s="38"/>
      <c r="D479" s="88">
        <v>5366</v>
      </c>
      <c r="E479" s="88">
        <v>4270</v>
      </c>
      <c r="F479" s="88">
        <v>3072</v>
      </c>
      <c r="G479" s="87">
        <v>2681</v>
      </c>
      <c r="H479" s="87">
        <v>2122</v>
      </c>
      <c r="J479" s="1" t="b">
        <v>1</v>
      </c>
      <c r="K479" s="1" t="b">
        <v>1</v>
      </c>
      <c r="L479" s="1" t="b">
        <v>1</v>
      </c>
      <c r="M479" s="1" t="b">
        <v>1</v>
      </c>
      <c r="N479" s="1" t="b">
        <v>1</v>
      </c>
    </row>
    <row r="480" spans="1:14" ht="14" hidden="1" x14ac:dyDescent="0.15">
      <c r="A480" s="4">
        <v>57</v>
      </c>
      <c r="B480" s="6"/>
      <c r="C480" s="38"/>
      <c r="D480" s="88">
        <v>5534</v>
      </c>
      <c r="E480" s="88">
        <v>4411</v>
      </c>
      <c r="F480" s="88">
        <v>3172</v>
      </c>
      <c r="G480" s="87">
        <v>2769</v>
      </c>
      <c r="H480" s="87">
        <v>2189</v>
      </c>
      <c r="J480" s="1" t="b">
        <v>1</v>
      </c>
      <c r="K480" s="1" t="b">
        <v>1</v>
      </c>
      <c r="L480" s="1" t="b">
        <v>1</v>
      </c>
      <c r="M480" s="1" t="b">
        <v>1</v>
      </c>
      <c r="N480" s="1" t="b">
        <v>1</v>
      </c>
    </row>
    <row r="481" spans="1:14" ht="14" hidden="1" x14ac:dyDescent="0.15">
      <c r="A481" s="4">
        <v>58</v>
      </c>
      <c r="B481" s="6"/>
      <c r="C481" s="38"/>
      <c r="D481" s="88">
        <v>5822</v>
      </c>
      <c r="E481" s="88">
        <v>4711</v>
      </c>
      <c r="F481" s="88">
        <v>3377</v>
      </c>
      <c r="G481" s="87">
        <v>2954</v>
      </c>
      <c r="H481" s="87">
        <v>2349</v>
      </c>
      <c r="J481" s="1" t="b">
        <v>1</v>
      </c>
      <c r="K481" s="1" t="b">
        <v>1</v>
      </c>
      <c r="L481" s="1" t="b">
        <v>1</v>
      </c>
      <c r="M481" s="1" t="b">
        <v>1</v>
      </c>
      <c r="N481" s="1" t="b">
        <v>1</v>
      </c>
    </row>
    <row r="482" spans="1:14" ht="14" hidden="1" x14ac:dyDescent="0.15">
      <c r="A482" s="4">
        <v>59</v>
      </c>
      <c r="B482" s="6"/>
      <c r="C482" s="38"/>
      <c r="D482" s="88">
        <v>6120</v>
      </c>
      <c r="E482" s="88">
        <v>5005</v>
      </c>
      <c r="F482" s="88">
        <v>3580</v>
      </c>
      <c r="G482" s="87">
        <v>3141</v>
      </c>
      <c r="H482" s="87">
        <v>2506</v>
      </c>
      <c r="J482" s="1" t="b">
        <v>1</v>
      </c>
      <c r="K482" s="1" t="b">
        <v>1</v>
      </c>
      <c r="L482" s="1" t="b">
        <v>1</v>
      </c>
      <c r="M482" s="1" t="b">
        <v>1</v>
      </c>
      <c r="N482" s="1" t="b">
        <v>1</v>
      </c>
    </row>
    <row r="483" spans="1:14" ht="14" hidden="1" x14ac:dyDescent="0.15">
      <c r="A483" s="4">
        <v>60</v>
      </c>
      <c r="B483" s="6"/>
      <c r="C483" s="38"/>
      <c r="D483" s="88">
        <v>6408</v>
      </c>
      <c r="E483" s="88">
        <v>5303</v>
      </c>
      <c r="F483" s="88">
        <v>3784</v>
      </c>
      <c r="G483" s="87">
        <v>3330</v>
      </c>
      <c r="H483" s="87">
        <v>2669</v>
      </c>
      <c r="J483" s="1" t="b">
        <v>1</v>
      </c>
      <c r="K483" s="1" t="b">
        <v>1</v>
      </c>
      <c r="L483" s="1" t="b">
        <v>1</v>
      </c>
      <c r="M483" s="1" t="b">
        <v>1</v>
      </c>
      <c r="N483" s="1" t="b">
        <v>1</v>
      </c>
    </row>
    <row r="484" spans="1:14" ht="14" hidden="1" x14ac:dyDescent="0.15">
      <c r="A484" s="4">
        <v>61</v>
      </c>
      <c r="B484" s="6"/>
      <c r="C484" s="38"/>
      <c r="D484" s="88">
        <v>6762</v>
      </c>
      <c r="E484" s="88">
        <v>5611</v>
      </c>
      <c r="F484" s="88">
        <v>4001</v>
      </c>
      <c r="G484" s="87">
        <v>3527</v>
      </c>
      <c r="H484" s="87">
        <v>2833</v>
      </c>
      <c r="J484" s="1" t="b">
        <v>1</v>
      </c>
      <c r="K484" s="1" t="b">
        <v>1</v>
      </c>
      <c r="L484" s="1" t="b">
        <v>1</v>
      </c>
      <c r="M484" s="1" t="b">
        <v>1</v>
      </c>
      <c r="N484" s="1" t="b">
        <v>1</v>
      </c>
    </row>
    <row r="485" spans="1:14" ht="14" hidden="1" x14ac:dyDescent="0.15">
      <c r="A485" s="4">
        <v>62</v>
      </c>
      <c r="B485" s="6"/>
      <c r="C485" s="38"/>
      <c r="D485" s="88">
        <v>7148</v>
      </c>
      <c r="E485" s="88">
        <v>5928</v>
      </c>
      <c r="F485" s="88">
        <v>4215</v>
      </c>
      <c r="G485" s="87">
        <v>3734</v>
      </c>
      <c r="H485" s="87">
        <v>3000</v>
      </c>
      <c r="J485" s="1" t="b">
        <v>1</v>
      </c>
      <c r="K485" s="1" t="b">
        <v>1</v>
      </c>
      <c r="L485" s="1" t="b">
        <v>1</v>
      </c>
      <c r="M485" s="1" t="b">
        <v>1</v>
      </c>
      <c r="N485" s="1" t="b">
        <v>1</v>
      </c>
    </row>
    <row r="486" spans="1:14" ht="14" hidden="1" x14ac:dyDescent="0.15">
      <c r="A486" s="4">
        <v>63</v>
      </c>
      <c r="B486" s="6"/>
      <c r="C486" s="38"/>
      <c r="D486" s="88">
        <v>7531</v>
      </c>
      <c r="E486" s="88">
        <v>6261</v>
      </c>
      <c r="F486" s="88">
        <v>4445</v>
      </c>
      <c r="G486" s="87">
        <v>3934</v>
      </c>
      <c r="H486" s="87">
        <v>3167</v>
      </c>
      <c r="J486" s="1" t="b">
        <v>1</v>
      </c>
      <c r="K486" s="1" t="b">
        <v>1</v>
      </c>
      <c r="L486" s="1" t="b">
        <v>1</v>
      </c>
      <c r="M486" s="1" t="b">
        <v>1</v>
      </c>
      <c r="N486" s="1" t="b">
        <v>1</v>
      </c>
    </row>
    <row r="487" spans="1:14" ht="14" hidden="1" x14ac:dyDescent="0.15">
      <c r="A487" s="4">
        <v>64</v>
      </c>
      <c r="B487" s="6"/>
      <c r="C487" s="38"/>
      <c r="D487" s="88">
        <v>7938</v>
      </c>
      <c r="E487" s="88">
        <v>6619</v>
      </c>
      <c r="F487" s="88">
        <v>4680</v>
      </c>
      <c r="G487" s="87">
        <v>4146</v>
      </c>
      <c r="H487" s="87">
        <v>3332</v>
      </c>
      <c r="J487" s="1" t="b">
        <v>1</v>
      </c>
      <c r="K487" s="1" t="b">
        <v>1</v>
      </c>
      <c r="L487" s="1" t="b">
        <v>1</v>
      </c>
      <c r="M487" s="1" t="b">
        <v>1</v>
      </c>
      <c r="N487" s="1" t="b">
        <v>1</v>
      </c>
    </row>
    <row r="488" spans="1:14" ht="14" hidden="1" x14ac:dyDescent="0.15">
      <c r="A488" s="4">
        <v>65</v>
      </c>
      <c r="B488" s="6"/>
      <c r="C488" s="38"/>
      <c r="D488" s="88">
        <v>8366</v>
      </c>
      <c r="E488" s="88">
        <v>6992</v>
      </c>
      <c r="F488" s="88">
        <v>4994</v>
      </c>
      <c r="G488" s="87">
        <v>4361</v>
      </c>
      <c r="H488" s="87">
        <v>3504</v>
      </c>
      <c r="J488" s="1" t="b">
        <v>1</v>
      </c>
      <c r="K488" s="1" t="b">
        <v>1</v>
      </c>
      <c r="L488" s="1" t="b">
        <v>1</v>
      </c>
      <c r="M488" s="1" t="b">
        <v>1</v>
      </c>
      <c r="N488" s="1" t="b">
        <v>1</v>
      </c>
    </row>
    <row r="489" spans="1:14" ht="14" hidden="1" x14ac:dyDescent="0.15">
      <c r="A489" s="4">
        <v>66</v>
      </c>
      <c r="B489" s="6"/>
      <c r="C489" s="38"/>
      <c r="D489" s="88">
        <v>8906</v>
      </c>
      <c r="E489" s="88">
        <v>7416</v>
      </c>
      <c r="F489" s="88">
        <v>5349</v>
      </c>
      <c r="G489" s="87">
        <v>4668</v>
      </c>
      <c r="H489" s="87">
        <v>3716</v>
      </c>
      <c r="J489" s="1" t="b">
        <v>1</v>
      </c>
      <c r="K489" s="1" t="b">
        <v>1</v>
      </c>
      <c r="L489" s="1" t="b">
        <v>1</v>
      </c>
      <c r="M489" s="1" t="b">
        <v>1</v>
      </c>
      <c r="N489" s="1" t="b">
        <v>1</v>
      </c>
    </row>
    <row r="490" spans="1:14" ht="14" hidden="1" x14ac:dyDescent="0.15">
      <c r="A490" s="4">
        <v>67</v>
      </c>
      <c r="B490" s="6"/>
      <c r="C490" s="38"/>
      <c r="D490" s="88">
        <v>9614</v>
      </c>
      <c r="E490" s="88">
        <v>8011</v>
      </c>
      <c r="F490" s="88">
        <v>5781</v>
      </c>
      <c r="G490" s="87">
        <v>5028</v>
      </c>
      <c r="H490" s="87">
        <v>4010</v>
      </c>
      <c r="J490" s="1" t="b">
        <v>1</v>
      </c>
      <c r="K490" s="1" t="b">
        <v>1</v>
      </c>
      <c r="L490" s="1" t="b">
        <v>1</v>
      </c>
      <c r="M490" s="1" t="b">
        <v>1</v>
      </c>
      <c r="N490" s="1" t="b">
        <v>1</v>
      </c>
    </row>
    <row r="491" spans="1:14" ht="14" hidden="1" x14ac:dyDescent="0.15">
      <c r="A491" s="4">
        <v>68</v>
      </c>
      <c r="B491" s="6"/>
      <c r="C491" s="38"/>
      <c r="D491" s="88">
        <v>10423</v>
      </c>
      <c r="E491" s="88">
        <v>8685</v>
      </c>
      <c r="F491" s="88">
        <v>6265</v>
      </c>
      <c r="G491" s="87">
        <v>5453</v>
      </c>
      <c r="H491" s="87">
        <v>4352</v>
      </c>
      <c r="J491" s="1" t="b">
        <v>1</v>
      </c>
      <c r="K491" s="1" t="b">
        <v>1</v>
      </c>
      <c r="L491" s="1" t="b">
        <v>1</v>
      </c>
      <c r="M491" s="1" t="b">
        <v>1</v>
      </c>
      <c r="N491" s="1" t="b">
        <v>1</v>
      </c>
    </row>
    <row r="492" spans="1:14" ht="14" hidden="1" x14ac:dyDescent="0.15">
      <c r="A492" s="4">
        <v>69</v>
      </c>
      <c r="B492" s="6"/>
      <c r="C492" s="38"/>
      <c r="D492" s="88">
        <v>11384</v>
      </c>
      <c r="E492" s="88">
        <v>9483</v>
      </c>
      <c r="F492" s="88">
        <v>6846</v>
      </c>
      <c r="G492" s="87">
        <v>5951</v>
      </c>
      <c r="H492" s="87">
        <v>4754</v>
      </c>
      <c r="J492" s="1" t="b">
        <v>1</v>
      </c>
      <c r="K492" s="1" t="b">
        <v>1</v>
      </c>
      <c r="L492" s="1" t="b">
        <v>1</v>
      </c>
      <c r="M492" s="1" t="b">
        <v>1</v>
      </c>
      <c r="N492" s="1" t="b">
        <v>1</v>
      </c>
    </row>
    <row r="493" spans="1:14" ht="14" hidden="1" x14ac:dyDescent="0.15">
      <c r="A493" s="4">
        <v>70</v>
      </c>
      <c r="B493" s="6"/>
      <c r="C493" s="38"/>
      <c r="D493" s="88">
        <v>12476</v>
      </c>
      <c r="E493" s="88">
        <v>10557</v>
      </c>
      <c r="F493" s="88">
        <v>7462</v>
      </c>
      <c r="G493" s="87">
        <v>6560</v>
      </c>
      <c r="H493" s="87">
        <v>5226</v>
      </c>
      <c r="J493" s="1" t="b">
        <v>1</v>
      </c>
      <c r="K493" s="1" t="b">
        <v>1</v>
      </c>
      <c r="L493" s="1" t="b">
        <v>1</v>
      </c>
      <c r="M493" s="1" t="b">
        <v>1</v>
      </c>
      <c r="N493" s="1" t="b">
        <v>1</v>
      </c>
    </row>
    <row r="494" spans="1:14" ht="14" hidden="1" x14ac:dyDescent="0.15">
      <c r="A494" s="4">
        <v>71</v>
      </c>
      <c r="B494" s="6"/>
      <c r="C494" s="38"/>
      <c r="D494" s="88">
        <v>13743</v>
      </c>
      <c r="E494" s="88">
        <v>11627</v>
      </c>
      <c r="F494" s="88">
        <v>8268</v>
      </c>
      <c r="G494" s="87">
        <v>7222</v>
      </c>
      <c r="H494" s="87">
        <v>5756</v>
      </c>
      <c r="J494" s="1" t="b">
        <v>1</v>
      </c>
      <c r="K494" s="1" t="b">
        <v>1</v>
      </c>
      <c r="L494" s="1" t="b">
        <v>1</v>
      </c>
      <c r="M494" s="1" t="b">
        <v>1</v>
      </c>
      <c r="N494" s="1" t="b">
        <v>1</v>
      </c>
    </row>
    <row r="495" spans="1:14" ht="14" hidden="1" x14ac:dyDescent="0.15">
      <c r="A495" s="4">
        <v>72</v>
      </c>
      <c r="B495" s="6"/>
      <c r="C495" s="38"/>
      <c r="D495" s="88">
        <v>15202</v>
      </c>
      <c r="E495" s="88">
        <v>12860</v>
      </c>
      <c r="F495" s="88">
        <v>9146</v>
      </c>
      <c r="G495" s="87">
        <v>7997</v>
      </c>
      <c r="H495" s="87">
        <v>6369</v>
      </c>
      <c r="J495" s="1" t="b">
        <v>1</v>
      </c>
      <c r="K495" s="1" t="b">
        <v>1</v>
      </c>
      <c r="L495" s="1" t="b">
        <v>1</v>
      </c>
      <c r="M495" s="1" t="b">
        <v>1</v>
      </c>
      <c r="N495" s="1" t="b">
        <v>1</v>
      </c>
    </row>
    <row r="496" spans="1:14" ht="14" hidden="1" x14ac:dyDescent="0.15">
      <c r="A496" s="4">
        <v>73</v>
      </c>
      <c r="B496" s="6"/>
      <c r="C496" s="38"/>
      <c r="D496" s="88">
        <v>16876</v>
      </c>
      <c r="E496" s="88">
        <v>14270</v>
      </c>
      <c r="F496" s="88">
        <v>10151</v>
      </c>
      <c r="G496" s="87">
        <v>8871</v>
      </c>
      <c r="H496" s="87">
        <v>7075</v>
      </c>
      <c r="J496" s="1" t="b">
        <v>1</v>
      </c>
      <c r="K496" s="1" t="b">
        <v>1</v>
      </c>
      <c r="L496" s="1" t="b">
        <v>1</v>
      </c>
      <c r="M496" s="1" t="b">
        <v>1</v>
      </c>
      <c r="N496" s="1" t="b">
        <v>1</v>
      </c>
    </row>
    <row r="497" spans="1:14" ht="14" hidden="1" x14ac:dyDescent="0.15">
      <c r="A497" s="4">
        <v>74</v>
      </c>
      <c r="B497" s="6"/>
      <c r="C497" s="38"/>
      <c r="D497" s="88">
        <v>18814</v>
      </c>
      <c r="E497" s="88">
        <v>15909</v>
      </c>
      <c r="F497" s="88">
        <v>11320</v>
      </c>
      <c r="G497" s="87">
        <v>9863</v>
      </c>
      <c r="H497" s="87">
        <v>7891</v>
      </c>
      <c r="J497" s="1" t="b">
        <v>1</v>
      </c>
      <c r="K497" s="1" t="b">
        <v>1</v>
      </c>
      <c r="L497" s="1" t="b">
        <v>1</v>
      </c>
      <c r="M497" s="1" t="b">
        <v>1</v>
      </c>
      <c r="N497" s="1" t="b">
        <v>1</v>
      </c>
    </row>
    <row r="498" spans="1:14" ht="14" hidden="1" x14ac:dyDescent="0.15">
      <c r="A498" s="4">
        <v>75</v>
      </c>
      <c r="B498" s="6"/>
      <c r="C498" s="38"/>
      <c r="D498" s="88">
        <v>21005</v>
      </c>
      <c r="E498" s="88">
        <v>18492</v>
      </c>
      <c r="F498" s="88">
        <v>13062</v>
      </c>
      <c r="G498" s="87">
        <v>11317</v>
      </c>
      <c r="H498" s="87">
        <v>8759</v>
      </c>
      <c r="J498" s="1" t="b">
        <v>1</v>
      </c>
      <c r="K498" s="1" t="b">
        <v>1</v>
      </c>
      <c r="L498" s="1" t="b">
        <v>1</v>
      </c>
      <c r="M498" s="1" t="b">
        <v>1</v>
      </c>
      <c r="N498" s="1" t="b">
        <v>1</v>
      </c>
    </row>
    <row r="499" spans="1:14" ht="14" hidden="1" x14ac:dyDescent="0.15">
      <c r="A499" s="4">
        <v>76</v>
      </c>
      <c r="B499" s="6"/>
      <c r="C499" s="38"/>
      <c r="D499" s="88">
        <v>24826</v>
      </c>
      <c r="E499" s="88">
        <v>21848</v>
      </c>
      <c r="F499" s="88">
        <v>15164</v>
      </c>
      <c r="G499" s="87">
        <v>13080</v>
      </c>
      <c r="H499" s="87">
        <v>10110</v>
      </c>
      <c r="J499" s="1" t="b">
        <v>1</v>
      </c>
      <c r="K499" s="1" t="b">
        <v>1</v>
      </c>
      <c r="L499" s="1" t="b">
        <v>1</v>
      </c>
      <c r="M499" s="1" t="b">
        <v>1</v>
      </c>
      <c r="N499" s="1" t="b">
        <v>1</v>
      </c>
    </row>
    <row r="500" spans="1:14" ht="14" hidden="1" x14ac:dyDescent="0.15">
      <c r="A500" s="4">
        <v>77</v>
      </c>
      <c r="B500" s="6"/>
      <c r="C500" s="38"/>
      <c r="D500" s="88">
        <v>31580</v>
      </c>
      <c r="E500" s="88">
        <v>27779</v>
      </c>
      <c r="F500" s="88">
        <v>19462</v>
      </c>
      <c r="G500" s="87">
        <v>16787</v>
      </c>
      <c r="H500" s="87">
        <v>12737</v>
      </c>
      <c r="J500" s="1" t="b">
        <v>1</v>
      </c>
      <c r="K500" s="1" t="b">
        <v>1</v>
      </c>
      <c r="L500" s="1" t="b">
        <v>1</v>
      </c>
      <c r="M500" s="1" t="b">
        <v>1</v>
      </c>
      <c r="N500" s="1" t="b">
        <v>1</v>
      </c>
    </row>
    <row r="501" spans="1:14" ht="14" hidden="1" x14ac:dyDescent="0.15">
      <c r="A501" s="4">
        <v>78</v>
      </c>
      <c r="B501" s="6"/>
      <c r="C501" s="38"/>
      <c r="D501" s="88">
        <v>36723</v>
      </c>
      <c r="E501" s="88">
        <v>31725</v>
      </c>
      <c r="F501" s="88">
        <v>22503</v>
      </c>
      <c r="G501" s="87">
        <v>19407</v>
      </c>
      <c r="H501" s="87">
        <v>14588</v>
      </c>
      <c r="J501" s="1" t="b">
        <v>1</v>
      </c>
      <c r="K501" s="1" t="b">
        <v>1</v>
      </c>
      <c r="L501" s="1" t="b">
        <v>1</v>
      </c>
      <c r="M501" s="1" t="b">
        <v>1</v>
      </c>
      <c r="N501" s="1" t="b">
        <v>1</v>
      </c>
    </row>
    <row r="502" spans="1:14" ht="14" hidden="1" x14ac:dyDescent="0.15">
      <c r="A502" s="4">
        <v>79</v>
      </c>
      <c r="B502" s="6"/>
      <c r="C502" s="38"/>
      <c r="D502" s="88">
        <v>41967</v>
      </c>
      <c r="E502" s="88">
        <v>36012</v>
      </c>
      <c r="F502" s="88">
        <v>26273</v>
      </c>
      <c r="G502" s="87">
        <v>22659</v>
      </c>
      <c r="H502" s="87">
        <v>16663</v>
      </c>
      <c r="J502" s="1" t="b">
        <v>1</v>
      </c>
      <c r="K502" s="1" t="b">
        <v>1</v>
      </c>
      <c r="L502" s="1" t="b">
        <v>1</v>
      </c>
      <c r="M502" s="1" t="b">
        <v>1</v>
      </c>
      <c r="N502" s="1" t="b">
        <v>1</v>
      </c>
    </row>
    <row r="503" spans="1:14" ht="14" hidden="1" x14ac:dyDescent="0.15">
      <c r="A503" s="4">
        <v>80</v>
      </c>
      <c r="B503" s="6"/>
      <c r="C503" s="38"/>
      <c r="D503" s="88">
        <v>47843</v>
      </c>
      <c r="E503" s="88">
        <v>41155</v>
      </c>
      <c r="F503" s="88">
        <v>30286</v>
      </c>
      <c r="G503" s="87">
        <v>26124</v>
      </c>
      <c r="H503" s="87">
        <v>18810</v>
      </c>
      <c r="J503" s="1" t="b">
        <v>1</v>
      </c>
      <c r="K503" s="1" t="b">
        <v>1</v>
      </c>
      <c r="L503" s="1" t="b">
        <v>1</v>
      </c>
      <c r="M503" s="1" t="b">
        <v>1</v>
      </c>
      <c r="N503" s="1" t="b">
        <v>1</v>
      </c>
    </row>
    <row r="504" spans="1:14" ht="14" hidden="1" x14ac:dyDescent="0.15">
      <c r="A504" s="4">
        <v>1</v>
      </c>
      <c r="B504" s="6" t="s">
        <v>5</v>
      </c>
      <c r="C504" s="38"/>
      <c r="D504" s="89">
        <v>865</v>
      </c>
      <c r="E504" s="89">
        <v>715</v>
      </c>
      <c r="F504" s="89">
        <v>504</v>
      </c>
      <c r="G504" s="84">
        <v>436</v>
      </c>
      <c r="H504" s="84">
        <v>370</v>
      </c>
      <c r="J504" s="1" t="b">
        <v>1</v>
      </c>
      <c r="K504" s="1" t="b">
        <v>1</v>
      </c>
      <c r="L504" s="1" t="b">
        <v>1</v>
      </c>
      <c r="M504" s="1" t="b">
        <v>1</v>
      </c>
      <c r="N504" s="1" t="b">
        <v>1</v>
      </c>
    </row>
    <row r="505" spans="1:14" ht="14" hidden="1" x14ac:dyDescent="0.15">
      <c r="A505" s="4">
        <v>2</v>
      </c>
      <c r="B505" s="6" t="s">
        <v>1</v>
      </c>
      <c r="C505" s="38"/>
      <c r="D505" s="88">
        <v>1456</v>
      </c>
      <c r="E505" s="88">
        <v>1063</v>
      </c>
      <c r="F505" s="88">
        <v>795</v>
      </c>
      <c r="G505" s="84">
        <v>687</v>
      </c>
      <c r="H505" s="84">
        <v>588</v>
      </c>
      <c r="J505" s="1" t="b">
        <v>1</v>
      </c>
      <c r="K505" s="1" t="b">
        <v>1</v>
      </c>
      <c r="L505" s="1" t="b">
        <v>1</v>
      </c>
      <c r="M505" s="1" t="b">
        <v>1</v>
      </c>
      <c r="N505" s="1" t="b">
        <v>1</v>
      </c>
    </row>
    <row r="506" spans="1:14" ht="14" hidden="1" x14ac:dyDescent="0.15">
      <c r="A506" s="4">
        <v>3</v>
      </c>
      <c r="B506" s="6" t="s">
        <v>6</v>
      </c>
      <c r="C506" s="38"/>
      <c r="D506" s="88">
        <v>2136</v>
      </c>
      <c r="E506" s="88">
        <v>1527</v>
      </c>
      <c r="F506" s="88">
        <v>1152</v>
      </c>
      <c r="G506" s="84">
        <v>995</v>
      </c>
      <c r="H506" s="84">
        <v>850</v>
      </c>
      <c r="J506" s="1" t="b">
        <v>1</v>
      </c>
      <c r="K506" s="1" t="b">
        <v>1</v>
      </c>
      <c r="L506" s="1" t="b">
        <v>1</v>
      </c>
      <c r="M506" s="1" t="b">
        <v>1</v>
      </c>
      <c r="N506" s="1" t="b">
        <v>1</v>
      </c>
    </row>
    <row r="507" spans="1:14" hidden="1" x14ac:dyDescent="0.15">
      <c r="A507" s="4">
        <v>1</v>
      </c>
      <c r="B507" s="6" t="s">
        <v>3</v>
      </c>
      <c r="C507" s="38"/>
      <c r="D507" s="7">
        <v>225</v>
      </c>
      <c r="E507" s="7">
        <v>225</v>
      </c>
      <c r="F507" s="7">
        <v>225</v>
      </c>
      <c r="G507" s="7">
        <v>225</v>
      </c>
      <c r="H507" s="8">
        <v>225</v>
      </c>
    </row>
    <row r="508" spans="1:14" hidden="1" x14ac:dyDescent="0.15">
      <c r="A508" s="4">
        <v>1</v>
      </c>
      <c r="B508" s="6" t="s">
        <v>2</v>
      </c>
      <c r="C508" s="38"/>
      <c r="D508" s="7">
        <v>300</v>
      </c>
      <c r="E508" s="7">
        <v>300</v>
      </c>
      <c r="F508" s="7">
        <v>300</v>
      </c>
      <c r="G508" s="7">
        <v>300</v>
      </c>
      <c r="H508" s="8">
        <v>300</v>
      </c>
    </row>
    <row r="509" spans="1:14" hidden="1" x14ac:dyDescent="0.15">
      <c r="A509" s="4"/>
      <c r="H509" s="10"/>
    </row>
    <row r="510" spans="1:14" ht="18" hidden="1" x14ac:dyDescent="0.2">
      <c r="A510" s="171" t="s">
        <v>25</v>
      </c>
      <c r="B510" s="172"/>
      <c r="C510" s="172"/>
      <c r="D510" s="172"/>
      <c r="E510" s="172"/>
      <c r="F510" s="172"/>
      <c r="G510" s="172"/>
      <c r="H510" s="173"/>
    </row>
    <row r="511" spans="1:14" hidden="1" x14ac:dyDescent="0.15">
      <c r="A511" s="174" t="s">
        <v>0</v>
      </c>
      <c r="B511" s="175"/>
      <c r="C511" s="175"/>
      <c r="D511" s="175"/>
      <c r="E511" s="175"/>
      <c r="F511" s="175"/>
      <c r="G511" s="175"/>
      <c r="H511" s="20"/>
    </row>
    <row r="512" spans="1:14" hidden="1" x14ac:dyDescent="0.15">
      <c r="A512" s="4" t="s">
        <v>4</v>
      </c>
      <c r="B512" s="5" t="s">
        <v>4</v>
      </c>
      <c r="C512" s="37"/>
      <c r="D512" s="21" t="s">
        <v>20</v>
      </c>
      <c r="E512" s="21" t="s">
        <v>21</v>
      </c>
      <c r="F512" s="21" t="s">
        <v>22</v>
      </c>
      <c r="G512" s="21" t="s">
        <v>23</v>
      </c>
      <c r="H512" s="20" t="s">
        <v>24</v>
      </c>
    </row>
    <row r="513" spans="1:8" hidden="1" x14ac:dyDescent="0.15">
      <c r="A513" s="4">
        <v>18</v>
      </c>
      <c r="B513" s="6"/>
      <c r="C513" s="38"/>
      <c r="D513" s="7">
        <f t="shared" ref="D513:H513" si="142">+D441*$L$2</f>
        <v>1037.21</v>
      </c>
      <c r="E513" s="7">
        <f t="shared" si="142"/>
        <v>804.54000000000008</v>
      </c>
      <c r="F513" s="7">
        <f t="shared" si="142"/>
        <v>622.22</v>
      </c>
      <c r="G513" s="7">
        <f t="shared" si="142"/>
        <v>539.01</v>
      </c>
      <c r="H513" s="8">
        <f t="shared" si="142"/>
        <v>411.81</v>
      </c>
    </row>
    <row r="514" spans="1:8" hidden="1" x14ac:dyDescent="0.15">
      <c r="A514" s="4">
        <v>19</v>
      </c>
      <c r="B514" s="6"/>
      <c r="C514" s="38"/>
      <c r="D514" s="7">
        <f t="shared" ref="D514:H514" si="143">+D442*$L$2</f>
        <v>1065.3</v>
      </c>
      <c r="E514" s="7">
        <f t="shared" si="143"/>
        <v>829.45</v>
      </c>
      <c r="F514" s="7">
        <f t="shared" si="143"/>
        <v>641.30000000000007</v>
      </c>
      <c r="G514" s="7">
        <f t="shared" si="143"/>
        <v>554.38</v>
      </c>
      <c r="H514" s="8">
        <f t="shared" si="143"/>
        <v>422.94</v>
      </c>
    </row>
    <row r="515" spans="1:8" hidden="1" x14ac:dyDescent="0.15">
      <c r="A515" s="4">
        <v>20</v>
      </c>
      <c r="B515" s="6"/>
      <c r="C515" s="38"/>
      <c r="D515" s="7">
        <f t="shared" ref="D515:H515" si="144">+D443*$L$2</f>
        <v>1092.8600000000001</v>
      </c>
      <c r="E515" s="7">
        <f t="shared" si="144"/>
        <v>854.36</v>
      </c>
      <c r="F515" s="7">
        <f t="shared" si="144"/>
        <v>658.79000000000008</v>
      </c>
      <c r="G515" s="7">
        <f t="shared" si="144"/>
        <v>568.69000000000005</v>
      </c>
      <c r="H515" s="8">
        <f t="shared" si="144"/>
        <v>434.6</v>
      </c>
    </row>
    <row r="516" spans="1:8" hidden="1" x14ac:dyDescent="0.15">
      <c r="A516" s="4">
        <v>21</v>
      </c>
      <c r="B516" s="6"/>
      <c r="C516" s="38"/>
      <c r="D516" s="7">
        <f t="shared" ref="D516:H516" si="145">+D444*$L$2</f>
        <v>1122.01</v>
      </c>
      <c r="E516" s="7">
        <f t="shared" si="145"/>
        <v>880.86</v>
      </c>
      <c r="F516" s="7">
        <f t="shared" si="145"/>
        <v>676.81000000000006</v>
      </c>
      <c r="G516" s="7">
        <f t="shared" si="145"/>
        <v>585.65</v>
      </c>
      <c r="H516" s="8">
        <f t="shared" si="145"/>
        <v>446.79</v>
      </c>
    </row>
    <row r="517" spans="1:8" hidden="1" x14ac:dyDescent="0.15">
      <c r="A517" s="4">
        <v>22</v>
      </c>
      <c r="B517" s="6"/>
      <c r="C517" s="38"/>
      <c r="D517" s="7">
        <f t="shared" ref="D517:H517" si="146">+D445*$L$2</f>
        <v>1151.69</v>
      </c>
      <c r="E517" s="7">
        <f t="shared" si="146"/>
        <v>907.36</v>
      </c>
      <c r="F517" s="7">
        <f t="shared" si="146"/>
        <v>695.89</v>
      </c>
      <c r="G517" s="7">
        <f t="shared" si="146"/>
        <v>602.08000000000004</v>
      </c>
      <c r="H517" s="8">
        <f t="shared" si="146"/>
        <v>458.45000000000005</v>
      </c>
    </row>
    <row r="518" spans="1:8" hidden="1" x14ac:dyDescent="0.15">
      <c r="A518" s="4">
        <v>23</v>
      </c>
      <c r="B518" s="6"/>
      <c r="C518" s="38"/>
      <c r="D518" s="7">
        <f t="shared" ref="D518:H518" si="147">+D446*$L$2</f>
        <v>1181.9000000000001</v>
      </c>
      <c r="E518" s="7">
        <f t="shared" si="147"/>
        <v>934.3900000000001</v>
      </c>
      <c r="F518" s="7">
        <f t="shared" si="147"/>
        <v>714.97</v>
      </c>
      <c r="G518" s="7">
        <f t="shared" si="147"/>
        <v>619.57000000000005</v>
      </c>
      <c r="H518" s="8">
        <f t="shared" si="147"/>
        <v>471.17</v>
      </c>
    </row>
    <row r="519" spans="1:8" hidden="1" x14ac:dyDescent="0.15">
      <c r="A519" s="4">
        <v>24</v>
      </c>
      <c r="B519" s="6"/>
      <c r="C519" s="38"/>
      <c r="D519" s="7">
        <f t="shared" ref="D519:H519" si="148">+D447*$L$2</f>
        <v>1212.1100000000001</v>
      </c>
      <c r="E519" s="7">
        <f t="shared" si="148"/>
        <v>960.8900000000001</v>
      </c>
      <c r="F519" s="7">
        <f t="shared" si="148"/>
        <v>736.17000000000007</v>
      </c>
      <c r="G519" s="7">
        <f t="shared" si="148"/>
        <v>634.94000000000005</v>
      </c>
      <c r="H519" s="8">
        <f t="shared" si="148"/>
        <v>482.3</v>
      </c>
    </row>
    <row r="520" spans="1:8" hidden="1" x14ac:dyDescent="0.15">
      <c r="A520" s="4">
        <v>25</v>
      </c>
      <c r="B520" s="6"/>
      <c r="C520" s="38"/>
      <c r="D520" s="7">
        <f t="shared" ref="D520:H520" si="149">+D448*$L$2</f>
        <v>1241.79</v>
      </c>
      <c r="E520" s="7">
        <f t="shared" si="149"/>
        <v>987.92000000000007</v>
      </c>
      <c r="F520" s="7">
        <f t="shared" si="149"/>
        <v>753.66000000000008</v>
      </c>
      <c r="G520" s="7">
        <f t="shared" si="149"/>
        <v>652.43000000000006</v>
      </c>
      <c r="H520" s="8">
        <f t="shared" si="149"/>
        <v>495.02000000000004</v>
      </c>
    </row>
    <row r="521" spans="1:8" hidden="1" x14ac:dyDescent="0.15">
      <c r="A521" s="4">
        <v>26</v>
      </c>
      <c r="B521" s="6"/>
      <c r="C521" s="38"/>
      <c r="D521" s="7">
        <f t="shared" ref="D521:H521" si="150">+D449*$L$2</f>
        <v>1269.8800000000001</v>
      </c>
      <c r="E521" s="7">
        <f t="shared" si="150"/>
        <v>1015.48</v>
      </c>
      <c r="F521" s="7">
        <f t="shared" si="150"/>
        <v>773.2700000000001</v>
      </c>
      <c r="G521" s="7">
        <f t="shared" si="150"/>
        <v>668.86</v>
      </c>
      <c r="H521" s="8">
        <f t="shared" si="150"/>
        <v>506.68</v>
      </c>
    </row>
    <row r="522" spans="1:8" hidden="1" x14ac:dyDescent="0.15">
      <c r="A522" s="4">
        <v>27</v>
      </c>
      <c r="B522" s="6"/>
      <c r="C522" s="38"/>
      <c r="D522" s="7">
        <f t="shared" ref="D522:H522" si="151">+D450*$L$2</f>
        <v>1300.0900000000001</v>
      </c>
      <c r="E522" s="7">
        <f t="shared" si="151"/>
        <v>1041.45</v>
      </c>
      <c r="F522" s="7">
        <f t="shared" si="151"/>
        <v>792.88</v>
      </c>
      <c r="G522" s="7">
        <f t="shared" si="151"/>
        <v>686.35</v>
      </c>
      <c r="H522" s="8">
        <f t="shared" si="151"/>
        <v>519.93000000000006</v>
      </c>
    </row>
    <row r="523" spans="1:8" hidden="1" x14ac:dyDescent="0.15">
      <c r="A523" s="4">
        <v>28</v>
      </c>
      <c r="B523" s="6"/>
      <c r="C523" s="38"/>
      <c r="D523" s="7">
        <f t="shared" ref="D523:H523" si="152">+D451*$L$2</f>
        <v>1347.26</v>
      </c>
      <c r="E523" s="7">
        <f t="shared" si="152"/>
        <v>1078.02</v>
      </c>
      <c r="F523" s="7">
        <f t="shared" si="152"/>
        <v>806.13</v>
      </c>
      <c r="G523" s="7">
        <f t="shared" si="152"/>
        <v>700.13</v>
      </c>
      <c r="H523" s="8">
        <f t="shared" si="152"/>
        <v>539.01</v>
      </c>
    </row>
    <row r="524" spans="1:8" hidden="1" x14ac:dyDescent="0.15">
      <c r="A524" s="4">
        <v>29</v>
      </c>
      <c r="B524" s="6"/>
      <c r="C524" s="38"/>
      <c r="D524" s="7">
        <f t="shared" ref="D524:H524" si="153">+D452*$L$2</f>
        <v>1396.02</v>
      </c>
      <c r="E524" s="7">
        <f t="shared" si="153"/>
        <v>1113</v>
      </c>
      <c r="F524" s="7">
        <f t="shared" si="153"/>
        <v>818.32</v>
      </c>
      <c r="G524" s="7">
        <f t="shared" si="153"/>
        <v>713.38</v>
      </c>
      <c r="H524" s="8">
        <f t="shared" si="153"/>
        <v>558.09</v>
      </c>
    </row>
    <row r="525" spans="1:8" hidden="1" x14ac:dyDescent="0.15">
      <c r="A525" s="4">
        <v>30</v>
      </c>
      <c r="B525" s="6"/>
      <c r="C525" s="38"/>
      <c r="D525" s="7">
        <f t="shared" ref="D525:H525" si="154">+D453*$L$2</f>
        <v>1443.72</v>
      </c>
      <c r="E525" s="7">
        <f t="shared" si="154"/>
        <v>1149.04</v>
      </c>
      <c r="F525" s="7">
        <f t="shared" si="154"/>
        <v>832.1</v>
      </c>
      <c r="G525" s="7">
        <f t="shared" si="154"/>
        <v>727.69</v>
      </c>
      <c r="H525" s="8">
        <f t="shared" si="154"/>
        <v>578.76</v>
      </c>
    </row>
    <row r="526" spans="1:8" hidden="1" x14ac:dyDescent="0.15">
      <c r="A526" s="4">
        <v>31</v>
      </c>
      <c r="B526" s="6"/>
      <c r="C526" s="38"/>
      <c r="D526" s="7">
        <f t="shared" ref="D526:H526" si="155">+D454*$L$2</f>
        <v>1491.42</v>
      </c>
      <c r="E526" s="7">
        <f t="shared" si="155"/>
        <v>1185.6100000000001</v>
      </c>
      <c r="F526" s="7">
        <f t="shared" si="155"/>
        <v>844.82</v>
      </c>
      <c r="G526" s="7">
        <f t="shared" si="155"/>
        <v>742</v>
      </c>
      <c r="H526" s="8">
        <f t="shared" si="155"/>
        <v>597.31000000000006</v>
      </c>
    </row>
    <row r="527" spans="1:8" hidden="1" x14ac:dyDescent="0.15">
      <c r="A527" s="4">
        <v>32</v>
      </c>
      <c r="B527" s="6"/>
      <c r="C527" s="38"/>
      <c r="D527" s="7">
        <f t="shared" ref="D527:H527" si="156">+D455*$L$2</f>
        <v>1539.65</v>
      </c>
      <c r="E527" s="7">
        <f t="shared" si="156"/>
        <v>1220.0600000000002</v>
      </c>
      <c r="F527" s="7">
        <f t="shared" si="156"/>
        <v>857.01</v>
      </c>
      <c r="G527" s="7">
        <f t="shared" si="156"/>
        <v>756.84</v>
      </c>
      <c r="H527" s="8">
        <f t="shared" si="156"/>
        <v>617.98</v>
      </c>
    </row>
    <row r="528" spans="1:8" hidden="1" x14ac:dyDescent="0.15">
      <c r="A528" s="4">
        <v>33</v>
      </c>
      <c r="B528" s="6"/>
      <c r="C528" s="38"/>
      <c r="D528" s="7">
        <f t="shared" ref="D528:H528" si="157">+D456*$L$2</f>
        <v>1571.98</v>
      </c>
      <c r="E528" s="7">
        <f t="shared" si="157"/>
        <v>1247.6200000000001</v>
      </c>
      <c r="F528" s="7">
        <f t="shared" si="157"/>
        <v>877.68000000000006</v>
      </c>
      <c r="G528" s="7">
        <f t="shared" si="157"/>
        <v>772.74</v>
      </c>
      <c r="H528" s="8">
        <f t="shared" si="157"/>
        <v>632.82000000000005</v>
      </c>
    </row>
    <row r="529" spans="1:8" hidden="1" x14ac:dyDescent="0.15">
      <c r="A529" s="4">
        <v>34</v>
      </c>
      <c r="B529" s="6"/>
      <c r="C529" s="38"/>
      <c r="D529" s="7">
        <f t="shared" ref="D529:H529" si="158">+D457*$L$2</f>
        <v>1604.3100000000002</v>
      </c>
      <c r="E529" s="7">
        <f t="shared" si="158"/>
        <v>1274.1200000000001</v>
      </c>
      <c r="F529" s="7">
        <f t="shared" si="158"/>
        <v>900.47</v>
      </c>
      <c r="G529" s="7">
        <f t="shared" si="158"/>
        <v>787.58</v>
      </c>
      <c r="H529" s="8">
        <f t="shared" si="158"/>
        <v>647.66000000000008</v>
      </c>
    </row>
    <row r="530" spans="1:8" hidden="1" x14ac:dyDescent="0.15">
      <c r="A530" s="4">
        <v>35</v>
      </c>
      <c r="B530" s="6"/>
      <c r="C530" s="38"/>
      <c r="D530" s="7">
        <f t="shared" ref="D530:H530" si="159">+D458*$L$2</f>
        <v>1635.5800000000002</v>
      </c>
      <c r="E530" s="7">
        <f t="shared" si="159"/>
        <v>1301.1500000000001</v>
      </c>
      <c r="F530" s="7">
        <f t="shared" si="159"/>
        <v>922.2</v>
      </c>
      <c r="G530" s="7">
        <f t="shared" si="159"/>
        <v>802.95</v>
      </c>
      <c r="H530" s="8">
        <f t="shared" si="159"/>
        <v>660.38</v>
      </c>
    </row>
    <row r="531" spans="1:8" hidden="1" x14ac:dyDescent="0.15">
      <c r="A531" s="4">
        <v>36</v>
      </c>
      <c r="B531" s="6"/>
      <c r="C531" s="38"/>
      <c r="D531" s="7">
        <f t="shared" ref="D531:H531" si="160">+D459*$L$2</f>
        <v>1668.44</v>
      </c>
      <c r="E531" s="7">
        <f t="shared" si="160"/>
        <v>1327.1200000000001</v>
      </c>
      <c r="F531" s="7">
        <f t="shared" si="160"/>
        <v>941.28000000000009</v>
      </c>
      <c r="G531" s="7">
        <f t="shared" si="160"/>
        <v>817.79000000000008</v>
      </c>
      <c r="H531" s="8">
        <f t="shared" si="160"/>
        <v>676.28000000000009</v>
      </c>
    </row>
    <row r="532" spans="1:8" hidden="1" x14ac:dyDescent="0.15">
      <c r="A532" s="4">
        <v>37</v>
      </c>
      <c r="B532" s="6"/>
      <c r="C532" s="38"/>
      <c r="D532" s="7">
        <f t="shared" ref="D532:H532" si="161">+D460*$L$2</f>
        <v>1700.77</v>
      </c>
      <c r="E532" s="7">
        <f t="shared" si="161"/>
        <v>1354.68</v>
      </c>
      <c r="F532" s="7">
        <f t="shared" si="161"/>
        <v>963.0100000000001</v>
      </c>
      <c r="G532" s="7">
        <f t="shared" si="161"/>
        <v>832.63</v>
      </c>
      <c r="H532" s="8">
        <f t="shared" si="161"/>
        <v>690.59</v>
      </c>
    </row>
    <row r="533" spans="1:8" hidden="1" x14ac:dyDescent="0.15">
      <c r="A533" s="4">
        <v>38</v>
      </c>
      <c r="B533" s="6"/>
      <c r="C533" s="38"/>
      <c r="D533" s="7">
        <f t="shared" ref="D533:H533" si="162">+D461*$L$2</f>
        <v>1732.0400000000002</v>
      </c>
      <c r="E533" s="7">
        <f t="shared" si="162"/>
        <v>1382.77</v>
      </c>
      <c r="F533" s="7">
        <f t="shared" si="162"/>
        <v>978.91000000000008</v>
      </c>
      <c r="G533" s="7">
        <f t="shared" si="162"/>
        <v>849.59</v>
      </c>
      <c r="H533" s="8">
        <f t="shared" si="162"/>
        <v>704.90000000000009</v>
      </c>
    </row>
    <row r="534" spans="1:8" hidden="1" x14ac:dyDescent="0.15">
      <c r="A534" s="4">
        <v>39</v>
      </c>
      <c r="B534" s="6"/>
      <c r="C534" s="38"/>
      <c r="D534" s="7">
        <f t="shared" ref="D534:H534" si="163">+D462*$L$2</f>
        <v>1764.3700000000001</v>
      </c>
      <c r="E534" s="7">
        <f t="shared" si="163"/>
        <v>1413.51</v>
      </c>
      <c r="F534" s="7">
        <f t="shared" si="163"/>
        <v>995.87</v>
      </c>
      <c r="G534" s="7">
        <f t="shared" si="163"/>
        <v>866.0200000000001</v>
      </c>
      <c r="H534" s="8">
        <f t="shared" si="163"/>
        <v>717.62</v>
      </c>
    </row>
    <row r="535" spans="1:8" hidden="1" x14ac:dyDescent="0.15">
      <c r="A535" s="4">
        <v>40</v>
      </c>
      <c r="B535" s="6"/>
      <c r="C535" s="38"/>
      <c r="D535" s="7">
        <f t="shared" ref="D535:H535" si="164">+D463*$L$2</f>
        <v>1795.64</v>
      </c>
      <c r="E535" s="7">
        <f t="shared" si="164"/>
        <v>1444.25</v>
      </c>
      <c r="F535" s="7">
        <f t="shared" si="164"/>
        <v>1012.3000000000001</v>
      </c>
      <c r="G535" s="7">
        <f t="shared" si="164"/>
        <v>882.98</v>
      </c>
      <c r="H535" s="8">
        <f t="shared" si="164"/>
        <v>733.52</v>
      </c>
    </row>
    <row r="536" spans="1:8" hidden="1" x14ac:dyDescent="0.15">
      <c r="A536" s="4">
        <v>41</v>
      </c>
      <c r="B536" s="6"/>
      <c r="C536" s="38"/>
      <c r="D536" s="7">
        <f t="shared" ref="D536:H536" si="165">+D464*$L$2</f>
        <v>1828.5</v>
      </c>
      <c r="E536" s="7">
        <f t="shared" si="165"/>
        <v>1473.4</v>
      </c>
      <c r="F536" s="7">
        <f t="shared" si="165"/>
        <v>1028.73</v>
      </c>
      <c r="G536" s="7">
        <f t="shared" si="165"/>
        <v>899.94</v>
      </c>
      <c r="H536" s="8">
        <f t="shared" si="165"/>
        <v>746.24</v>
      </c>
    </row>
    <row r="537" spans="1:8" hidden="1" x14ac:dyDescent="0.15">
      <c r="A537" s="4">
        <v>42</v>
      </c>
      <c r="B537" s="6"/>
      <c r="C537" s="38"/>
      <c r="D537" s="7">
        <f t="shared" ref="D537:H537" si="166">+D465*$L$2</f>
        <v>1857.65</v>
      </c>
      <c r="E537" s="7">
        <f t="shared" si="166"/>
        <v>1503.6100000000001</v>
      </c>
      <c r="F537" s="7">
        <f t="shared" si="166"/>
        <v>1046.22</v>
      </c>
      <c r="G537" s="7">
        <f t="shared" si="166"/>
        <v>913.19</v>
      </c>
      <c r="H537" s="8">
        <f t="shared" si="166"/>
        <v>760.02</v>
      </c>
    </row>
    <row r="538" spans="1:8" hidden="1" x14ac:dyDescent="0.15">
      <c r="A538" s="4">
        <v>43</v>
      </c>
      <c r="B538" s="6"/>
      <c r="C538" s="38"/>
      <c r="D538" s="7">
        <f t="shared" ref="D538:H538" si="167">+D466*$L$2</f>
        <v>1922.8400000000001</v>
      </c>
      <c r="E538" s="7">
        <f t="shared" si="167"/>
        <v>1562.44</v>
      </c>
      <c r="F538" s="7">
        <f t="shared" si="167"/>
        <v>1084.9100000000001</v>
      </c>
      <c r="G538" s="7">
        <f t="shared" si="167"/>
        <v>947.6400000000001</v>
      </c>
      <c r="H538" s="8">
        <f t="shared" si="167"/>
        <v>787.58</v>
      </c>
    </row>
    <row r="539" spans="1:8" hidden="1" x14ac:dyDescent="0.15">
      <c r="A539" s="4">
        <v>44</v>
      </c>
      <c r="B539" s="6"/>
      <c r="C539" s="38"/>
      <c r="D539" s="7">
        <f t="shared" ref="D539:H539" si="168">+D467*$L$2</f>
        <v>1989.6200000000001</v>
      </c>
      <c r="E539" s="7">
        <f t="shared" si="168"/>
        <v>1620.74</v>
      </c>
      <c r="F539" s="7">
        <f t="shared" si="168"/>
        <v>1124.6600000000001</v>
      </c>
      <c r="G539" s="7">
        <f t="shared" si="168"/>
        <v>981.56000000000006</v>
      </c>
      <c r="H539" s="8">
        <f t="shared" si="168"/>
        <v>817.26</v>
      </c>
    </row>
    <row r="540" spans="1:8" hidden="1" x14ac:dyDescent="0.15">
      <c r="A540" s="4">
        <v>45</v>
      </c>
      <c r="B540" s="6"/>
      <c r="C540" s="38"/>
      <c r="D540" s="7">
        <f t="shared" ref="D540:H540" si="169">+D468*$L$2</f>
        <v>2053.75</v>
      </c>
      <c r="E540" s="7">
        <f t="shared" si="169"/>
        <v>1679.5700000000002</v>
      </c>
      <c r="F540" s="7">
        <f t="shared" si="169"/>
        <v>1163.3500000000001</v>
      </c>
      <c r="G540" s="7">
        <f t="shared" si="169"/>
        <v>1015.48</v>
      </c>
      <c r="H540" s="8">
        <f t="shared" si="169"/>
        <v>844.82</v>
      </c>
    </row>
    <row r="541" spans="1:8" hidden="1" x14ac:dyDescent="0.15">
      <c r="A541" s="4">
        <v>46</v>
      </c>
      <c r="B541" s="6"/>
      <c r="C541" s="38"/>
      <c r="D541" s="7">
        <f t="shared" ref="D541:H541" si="170">+D469*$L$2</f>
        <v>2118.94</v>
      </c>
      <c r="E541" s="7">
        <f t="shared" si="170"/>
        <v>1737.8700000000001</v>
      </c>
      <c r="F541" s="7">
        <f t="shared" si="170"/>
        <v>1202.5700000000002</v>
      </c>
      <c r="G541" s="7">
        <f t="shared" si="170"/>
        <v>1049.93</v>
      </c>
      <c r="H541" s="8">
        <f t="shared" si="170"/>
        <v>873.44</v>
      </c>
    </row>
    <row r="542" spans="1:8" hidden="1" x14ac:dyDescent="0.15">
      <c r="A542" s="4">
        <v>47</v>
      </c>
      <c r="B542" s="6"/>
      <c r="C542" s="38"/>
      <c r="D542" s="7">
        <f t="shared" ref="D542:H542" si="171">+D470*$L$2</f>
        <v>2183.0700000000002</v>
      </c>
      <c r="E542" s="7">
        <f t="shared" si="171"/>
        <v>1796.17</v>
      </c>
      <c r="F542" s="7">
        <f t="shared" si="171"/>
        <v>1241.79</v>
      </c>
      <c r="G542" s="7">
        <f t="shared" si="171"/>
        <v>1083.3200000000002</v>
      </c>
      <c r="H542" s="8">
        <f t="shared" si="171"/>
        <v>902.06000000000006</v>
      </c>
    </row>
    <row r="543" spans="1:8" hidden="1" x14ac:dyDescent="0.15">
      <c r="A543" s="4">
        <v>48</v>
      </c>
      <c r="B543" s="6"/>
      <c r="C543" s="38"/>
      <c r="D543" s="7">
        <f t="shared" ref="D543:H543" si="172">+D471*$L$2</f>
        <v>2244.02</v>
      </c>
      <c r="E543" s="7">
        <f t="shared" si="172"/>
        <v>1829.5600000000002</v>
      </c>
      <c r="F543" s="7">
        <f t="shared" si="172"/>
        <v>1276.77</v>
      </c>
      <c r="G543" s="7">
        <f t="shared" si="172"/>
        <v>1114.06</v>
      </c>
      <c r="H543" s="8">
        <f t="shared" si="172"/>
        <v>916.90000000000009</v>
      </c>
    </row>
    <row r="544" spans="1:8" hidden="1" x14ac:dyDescent="0.15">
      <c r="A544" s="4">
        <v>49</v>
      </c>
      <c r="B544" s="6"/>
      <c r="C544" s="38"/>
      <c r="D544" s="7">
        <f t="shared" ref="D544:H544" si="173">+D472*$L$2</f>
        <v>2307.09</v>
      </c>
      <c r="E544" s="7">
        <f t="shared" si="173"/>
        <v>1861.89</v>
      </c>
      <c r="F544" s="7">
        <f t="shared" si="173"/>
        <v>1311.75</v>
      </c>
      <c r="G544" s="7">
        <f t="shared" si="173"/>
        <v>1145.8600000000001</v>
      </c>
      <c r="H544" s="8">
        <f t="shared" si="173"/>
        <v>932.2700000000001</v>
      </c>
    </row>
    <row r="545" spans="1:8" hidden="1" x14ac:dyDescent="0.15">
      <c r="A545" s="4">
        <v>50</v>
      </c>
      <c r="B545" s="6"/>
      <c r="C545" s="38"/>
      <c r="D545" s="7">
        <f t="shared" ref="D545:H545" si="174">+D473*$L$2</f>
        <v>2369.63</v>
      </c>
      <c r="E545" s="7">
        <f t="shared" si="174"/>
        <v>1893.16</v>
      </c>
      <c r="F545" s="7">
        <f t="shared" si="174"/>
        <v>1346.2</v>
      </c>
      <c r="G545" s="7">
        <f t="shared" si="174"/>
        <v>1177.6600000000001</v>
      </c>
      <c r="H545" s="8">
        <f t="shared" si="174"/>
        <v>947.6400000000001</v>
      </c>
    </row>
    <row r="546" spans="1:8" hidden="1" x14ac:dyDescent="0.15">
      <c r="A546" s="4">
        <v>51</v>
      </c>
      <c r="B546" s="6"/>
      <c r="C546" s="38"/>
      <c r="D546" s="7">
        <f t="shared" ref="D546:H546" si="175">+D474*$L$2</f>
        <v>2431.11</v>
      </c>
      <c r="E546" s="7">
        <f t="shared" si="175"/>
        <v>1926.0200000000002</v>
      </c>
      <c r="F546" s="7">
        <f t="shared" si="175"/>
        <v>1381.18</v>
      </c>
      <c r="G546" s="7">
        <f t="shared" si="175"/>
        <v>1208.93</v>
      </c>
      <c r="H546" s="8">
        <f t="shared" si="175"/>
        <v>964.07</v>
      </c>
    </row>
    <row r="547" spans="1:8" hidden="1" x14ac:dyDescent="0.15">
      <c r="A547" s="4">
        <v>52</v>
      </c>
      <c r="B547" s="6"/>
      <c r="C547" s="38"/>
      <c r="D547" s="7">
        <f t="shared" ref="D547:H547" si="176">+D475*$L$2</f>
        <v>2494.71</v>
      </c>
      <c r="E547" s="7">
        <f t="shared" si="176"/>
        <v>1959.41</v>
      </c>
      <c r="F547" s="7">
        <f t="shared" si="176"/>
        <v>1417.22</v>
      </c>
      <c r="G547" s="7">
        <f t="shared" si="176"/>
        <v>1239.67</v>
      </c>
      <c r="H547" s="8">
        <f t="shared" si="176"/>
        <v>978.91000000000008</v>
      </c>
    </row>
    <row r="548" spans="1:8" hidden="1" x14ac:dyDescent="0.15">
      <c r="A548" s="4">
        <v>53</v>
      </c>
      <c r="B548" s="6"/>
      <c r="C548" s="38"/>
      <c r="D548" s="7">
        <f t="shared" ref="D548:H548" si="177">+D476*$L$2</f>
        <v>2580.04</v>
      </c>
      <c r="E548" s="7">
        <f t="shared" si="177"/>
        <v>2034.67</v>
      </c>
      <c r="F548" s="7">
        <f t="shared" si="177"/>
        <v>1469.16</v>
      </c>
      <c r="G548" s="7">
        <f t="shared" si="177"/>
        <v>1285.78</v>
      </c>
      <c r="H548" s="8">
        <f t="shared" si="177"/>
        <v>1015.48</v>
      </c>
    </row>
    <row r="549" spans="1:8" hidden="1" x14ac:dyDescent="0.15">
      <c r="A549" s="4">
        <v>54</v>
      </c>
      <c r="B549" s="6"/>
      <c r="C549" s="38"/>
      <c r="D549" s="7">
        <f t="shared" ref="D549:H549" si="178">+D477*$L$2</f>
        <v>2668.55</v>
      </c>
      <c r="E549" s="7">
        <f t="shared" si="178"/>
        <v>2110.9900000000002</v>
      </c>
      <c r="F549" s="7">
        <f t="shared" si="178"/>
        <v>1522.69</v>
      </c>
      <c r="G549" s="7">
        <f t="shared" si="178"/>
        <v>1331.3600000000001</v>
      </c>
      <c r="H549" s="8">
        <f t="shared" si="178"/>
        <v>1052.05</v>
      </c>
    </row>
    <row r="550" spans="1:8" hidden="1" x14ac:dyDescent="0.15">
      <c r="A550" s="4">
        <v>55</v>
      </c>
      <c r="B550" s="6"/>
      <c r="C550" s="38"/>
      <c r="D550" s="7">
        <f t="shared" ref="D550:H550" si="179">+D478*$L$2</f>
        <v>2756.53</v>
      </c>
      <c r="E550" s="7">
        <f t="shared" si="179"/>
        <v>2186.7800000000002</v>
      </c>
      <c r="F550" s="7">
        <f t="shared" si="179"/>
        <v>1575.69</v>
      </c>
      <c r="G550" s="7">
        <f t="shared" si="179"/>
        <v>1375.3500000000001</v>
      </c>
      <c r="H550" s="8">
        <f t="shared" si="179"/>
        <v>1087.56</v>
      </c>
    </row>
    <row r="551" spans="1:8" hidden="1" x14ac:dyDescent="0.15">
      <c r="A551" s="4">
        <v>56</v>
      </c>
      <c r="B551" s="6"/>
      <c r="C551" s="38"/>
      <c r="D551" s="7">
        <f t="shared" ref="D551:H551" si="180">+D479*$L$2</f>
        <v>2843.98</v>
      </c>
      <c r="E551" s="7">
        <f t="shared" si="180"/>
        <v>2263.1</v>
      </c>
      <c r="F551" s="7">
        <f t="shared" si="180"/>
        <v>1628.16</v>
      </c>
      <c r="G551" s="7">
        <f t="shared" si="180"/>
        <v>1420.93</v>
      </c>
      <c r="H551" s="8">
        <f t="shared" si="180"/>
        <v>1124.6600000000001</v>
      </c>
    </row>
    <row r="552" spans="1:8" hidden="1" x14ac:dyDescent="0.15">
      <c r="A552" s="4">
        <v>57</v>
      </c>
      <c r="B552" s="6"/>
      <c r="C552" s="38"/>
      <c r="D552" s="7">
        <f t="shared" ref="D552:H552" si="181">+D480*$L$2</f>
        <v>2933.02</v>
      </c>
      <c r="E552" s="7">
        <f t="shared" si="181"/>
        <v>2337.83</v>
      </c>
      <c r="F552" s="7">
        <f t="shared" si="181"/>
        <v>1681.16</v>
      </c>
      <c r="G552" s="7">
        <f t="shared" si="181"/>
        <v>1467.5700000000002</v>
      </c>
      <c r="H552" s="8">
        <f t="shared" si="181"/>
        <v>1160.17</v>
      </c>
    </row>
    <row r="553" spans="1:8" hidden="1" x14ac:dyDescent="0.15">
      <c r="A553" s="4">
        <v>58</v>
      </c>
      <c r="B553" s="6"/>
      <c r="C553" s="38"/>
      <c r="D553" s="7">
        <f t="shared" ref="D553:H553" si="182">+D481*$L$2</f>
        <v>3085.6600000000003</v>
      </c>
      <c r="E553" s="7">
        <f t="shared" si="182"/>
        <v>2496.83</v>
      </c>
      <c r="F553" s="7">
        <f t="shared" si="182"/>
        <v>1789.8100000000002</v>
      </c>
      <c r="G553" s="7">
        <f t="shared" si="182"/>
        <v>1565.6200000000001</v>
      </c>
      <c r="H553" s="8">
        <f t="shared" si="182"/>
        <v>1244.97</v>
      </c>
    </row>
    <row r="554" spans="1:8" hidden="1" x14ac:dyDescent="0.15">
      <c r="A554" s="4">
        <v>59</v>
      </c>
      <c r="B554" s="6"/>
      <c r="C554" s="38"/>
      <c r="D554" s="7">
        <f t="shared" ref="D554:H554" si="183">+D482*$L$2</f>
        <v>3243.6000000000004</v>
      </c>
      <c r="E554" s="7">
        <f t="shared" si="183"/>
        <v>2652.65</v>
      </c>
      <c r="F554" s="7">
        <f t="shared" si="183"/>
        <v>1897.4</v>
      </c>
      <c r="G554" s="7">
        <f t="shared" si="183"/>
        <v>1664.73</v>
      </c>
      <c r="H554" s="8">
        <f t="shared" si="183"/>
        <v>1328.18</v>
      </c>
    </row>
    <row r="555" spans="1:8" hidden="1" x14ac:dyDescent="0.15">
      <c r="A555" s="4">
        <v>60</v>
      </c>
      <c r="B555" s="6"/>
      <c r="C555" s="38"/>
      <c r="D555" s="7">
        <f t="shared" ref="D555:H555" si="184">+D483*$L$2</f>
        <v>3396.2400000000002</v>
      </c>
      <c r="E555" s="7">
        <f t="shared" si="184"/>
        <v>2810.59</v>
      </c>
      <c r="F555" s="7">
        <f t="shared" si="184"/>
        <v>2005.5200000000002</v>
      </c>
      <c r="G555" s="7">
        <f t="shared" si="184"/>
        <v>1764.9</v>
      </c>
      <c r="H555" s="8">
        <f t="shared" si="184"/>
        <v>1414.5700000000002</v>
      </c>
    </row>
    <row r="556" spans="1:8" hidden="1" x14ac:dyDescent="0.15">
      <c r="A556" s="4">
        <v>61</v>
      </c>
      <c r="B556" s="6"/>
      <c r="C556" s="38"/>
      <c r="D556" s="7">
        <f t="shared" ref="D556:H556" si="185">+D484*$L$2</f>
        <v>3583.86</v>
      </c>
      <c r="E556" s="7">
        <f t="shared" si="185"/>
        <v>2973.83</v>
      </c>
      <c r="F556" s="7">
        <f t="shared" si="185"/>
        <v>2120.5300000000002</v>
      </c>
      <c r="G556" s="7">
        <f t="shared" si="185"/>
        <v>1869.3100000000002</v>
      </c>
      <c r="H556" s="8">
        <f t="shared" si="185"/>
        <v>1501.49</v>
      </c>
    </row>
    <row r="557" spans="1:8" hidden="1" x14ac:dyDescent="0.15">
      <c r="A557" s="4">
        <v>62</v>
      </c>
      <c r="B557" s="6"/>
      <c r="C557" s="38"/>
      <c r="D557" s="7">
        <f t="shared" ref="D557:H557" si="186">+D485*$L$2</f>
        <v>3788.44</v>
      </c>
      <c r="E557" s="7">
        <f t="shared" si="186"/>
        <v>3141.84</v>
      </c>
      <c r="F557" s="7">
        <f t="shared" si="186"/>
        <v>2233.9500000000003</v>
      </c>
      <c r="G557" s="7">
        <f t="shared" si="186"/>
        <v>1979.0200000000002</v>
      </c>
      <c r="H557" s="8">
        <f t="shared" si="186"/>
        <v>1590</v>
      </c>
    </row>
    <row r="558" spans="1:8" hidden="1" x14ac:dyDescent="0.15">
      <c r="A558" s="4">
        <v>63</v>
      </c>
      <c r="B558" s="6"/>
      <c r="C558" s="38"/>
      <c r="D558" s="7">
        <f t="shared" ref="D558:H558" si="187">+D486*$L$2</f>
        <v>3991.4300000000003</v>
      </c>
      <c r="E558" s="7">
        <f t="shared" si="187"/>
        <v>3318.3300000000004</v>
      </c>
      <c r="F558" s="7">
        <f t="shared" si="187"/>
        <v>2355.85</v>
      </c>
      <c r="G558" s="7">
        <f t="shared" si="187"/>
        <v>2085.02</v>
      </c>
      <c r="H558" s="8">
        <f t="shared" si="187"/>
        <v>1678.51</v>
      </c>
    </row>
    <row r="559" spans="1:8" hidden="1" x14ac:dyDescent="0.15">
      <c r="A559" s="4">
        <v>64</v>
      </c>
      <c r="B559" s="6"/>
      <c r="C559" s="38"/>
      <c r="D559" s="7">
        <f t="shared" ref="D559:H559" si="188">+D487*$L$2</f>
        <v>4207.1400000000003</v>
      </c>
      <c r="E559" s="7">
        <f t="shared" si="188"/>
        <v>3508.07</v>
      </c>
      <c r="F559" s="7">
        <f t="shared" si="188"/>
        <v>2480.4</v>
      </c>
      <c r="G559" s="7">
        <f t="shared" si="188"/>
        <v>2197.38</v>
      </c>
      <c r="H559" s="8">
        <f t="shared" si="188"/>
        <v>1765.96</v>
      </c>
    </row>
    <row r="560" spans="1:8" hidden="1" x14ac:dyDescent="0.15">
      <c r="A560" s="4">
        <v>65</v>
      </c>
      <c r="B560" s="6"/>
      <c r="C560" s="38"/>
      <c r="D560" s="7">
        <f t="shared" ref="D560:H560" si="189">+D488*$L$2</f>
        <v>4433.9800000000005</v>
      </c>
      <c r="E560" s="7">
        <f t="shared" si="189"/>
        <v>3705.76</v>
      </c>
      <c r="F560" s="7">
        <f t="shared" si="189"/>
        <v>2646.82</v>
      </c>
      <c r="G560" s="7">
        <f t="shared" si="189"/>
        <v>2311.33</v>
      </c>
      <c r="H560" s="8">
        <f t="shared" si="189"/>
        <v>1857.1200000000001</v>
      </c>
    </row>
    <row r="561" spans="1:8" hidden="1" x14ac:dyDescent="0.15">
      <c r="A561" s="4">
        <v>66</v>
      </c>
      <c r="B561" s="6"/>
      <c r="C561" s="38"/>
      <c r="D561" s="7">
        <f t="shared" ref="D561:H561" si="190">+D489*$L$2</f>
        <v>4720.18</v>
      </c>
      <c r="E561" s="7">
        <f t="shared" si="190"/>
        <v>3930.48</v>
      </c>
      <c r="F561" s="7">
        <f t="shared" si="190"/>
        <v>2834.9700000000003</v>
      </c>
      <c r="G561" s="7">
        <f t="shared" si="190"/>
        <v>2474.04</v>
      </c>
      <c r="H561" s="8">
        <f t="shared" si="190"/>
        <v>1969.48</v>
      </c>
    </row>
    <row r="562" spans="1:8" hidden="1" x14ac:dyDescent="0.15">
      <c r="A562" s="4">
        <v>67</v>
      </c>
      <c r="B562" s="6"/>
      <c r="C562" s="38"/>
      <c r="D562" s="7">
        <f t="shared" ref="D562:H562" si="191">+D490*$L$2</f>
        <v>5095.42</v>
      </c>
      <c r="E562" s="7">
        <f t="shared" si="191"/>
        <v>4245.83</v>
      </c>
      <c r="F562" s="7">
        <f t="shared" si="191"/>
        <v>3063.9300000000003</v>
      </c>
      <c r="G562" s="7">
        <f t="shared" si="191"/>
        <v>2664.84</v>
      </c>
      <c r="H562" s="8">
        <f t="shared" si="191"/>
        <v>2125.3000000000002</v>
      </c>
    </row>
    <row r="563" spans="1:8" hidden="1" x14ac:dyDescent="0.15">
      <c r="A563" s="4">
        <v>68</v>
      </c>
      <c r="B563" s="6"/>
      <c r="C563" s="38"/>
      <c r="D563" s="7">
        <f t="shared" ref="D563:H563" si="192">+D491*$L$2</f>
        <v>5524.1900000000005</v>
      </c>
      <c r="E563" s="7">
        <f t="shared" si="192"/>
        <v>4603.05</v>
      </c>
      <c r="F563" s="7">
        <f t="shared" si="192"/>
        <v>3320.4500000000003</v>
      </c>
      <c r="G563" s="7">
        <f t="shared" si="192"/>
        <v>2890.09</v>
      </c>
      <c r="H563" s="8">
        <f t="shared" si="192"/>
        <v>2306.56</v>
      </c>
    </row>
    <row r="564" spans="1:8" hidden="1" x14ac:dyDescent="0.15">
      <c r="A564" s="4">
        <v>69</v>
      </c>
      <c r="B564" s="6"/>
      <c r="C564" s="38"/>
      <c r="D564" s="7">
        <f t="shared" ref="D564:H564" si="193">+D492*$L$2</f>
        <v>6033.52</v>
      </c>
      <c r="E564" s="7">
        <f t="shared" si="193"/>
        <v>5025.9900000000007</v>
      </c>
      <c r="F564" s="7">
        <f t="shared" si="193"/>
        <v>3628.38</v>
      </c>
      <c r="G564" s="7">
        <f t="shared" si="193"/>
        <v>3154.03</v>
      </c>
      <c r="H564" s="8">
        <f t="shared" si="193"/>
        <v>2519.6200000000003</v>
      </c>
    </row>
    <row r="565" spans="1:8" hidden="1" x14ac:dyDescent="0.15">
      <c r="A565" s="4">
        <v>70</v>
      </c>
      <c r="B565" s="6"/>
      <c r="C565" s="38"/>
      <c r="D565" s="7">
        <f t="shared" ref="D565:H565" si="194">+D493*$L$2</f>
        <v>6612.2800000000007</v>
      </c>
      <c r="E565" s="7">
        <f t="shared" si="194"/>
        <v>5595.21</v>
      </c>
      <c r="F565" s="7">
        <f t="shared" si="194"/>
        <v>3954.86</v>
      </c>
      <c r="G565" s="7">
        <f t="shared" si="194"/>
        <v>3476.8</v>
      </c>
      <c r="H565" s="8">
        <f t="shared" si="194"/>
        <v>2769.78</v>
      </c>
    </row>
    <row r="566" spans="1:8" hidden="1" x14ac:dyDescent="0.15">
      <c r="A566" s="4">
        <v>71</v>
      </c>
      <c r="B566" s="6"/>
      <c r="C566" s="38"/>
      <c r="D566" s="7">
        <f t="shared" ref="D566:H566" si="195">+D494*$L$2</f>
        <v>7283.79</v>
      </c>
      <c r="E566" s="7">
        <f t="shared" si="195"/>
        <v>6162.31</v>
      </c>
      <c r="F566" s="7">
        <f t="shared" si="195"/>
        <v>4382.04</v>
      </c>
      <c r="G566" s="7">
        <f t="shared" si="195"/>
        <v>3827.6600000000003</v>
      </c>
      <c r="H566" s="8">
        <f t="shared" si="195"/>
        <v>3050.6800000000003</v>
      </c>
    </row>
    <row r="567" spans="1:8" hidden="1" x14ac:dyDescent="0.15">
      <c r="A567" s="4">
        <v>72</v>
      </c>
      <c r="B567" s="6"/>
      <c r="C567" s="38"/>
      <c r="D567" s="7">
        <f t="shared" ref="D567:H567" si="196">+D495*$L$2</f>
        <v>8057.06</v>
      </c>
      <c r="E567" s="7">
        <f t="shared" si="196"/>
        <v>6815.8</v>
      </c>
      <c r="F567" s="7">
        <f t="shared" si="196"/>
        <v>4847.38</v>
      </c>
      <c r="G567" s="7">
        <f t="shared" si="196"/>
        <v>4238.41</v>
      </c>
      <c r="H567" s="8">
        <f t="shared" si="196"/>
        <v>3375.57</v>
      </c>
    </row>
    <row r="568" spans="1:8" hidden="1" x14ac:dyDescent="0.15">
      <c r="A568" s="4">
        <v>73</v>
      </c>
      <c r="B568" s="6"/>
      <c r="C568" s="38"/>
      <c r="D568" s="7">
        <f t="shared" ref="D568:H568" si="197">+D496*$L$2</f>
        <v>8944.2800000000007</v>
      </c>
      <c r="E568" s="7">
        <f t="shared" si="197"/>
        <v>7563.1</v>
      </c>
      <c r="F568" s="7">
        <f t="shared" si="197"/>
        <v>5380.0300000000007</v>
      </c>
      <c r="G568" s="7">
        <f t="shared" si="197"/>
        <v>4701.63</v>
      </c>
      <c r="H568" s="8">
        <f t="shared" si="197"/>
        <v>3749.75</v>
      </c>
    </row>
    <row r="569" spans="1:8" hidden="1" x14ac:dyDescent="0.15">
      <c r="A569" s="4">
        <v>74</v>
      </c>
      <c r="B569" s="6"/>
      <c r="C569" s="38"/>
      <c r="D569" s="7">
        <f t="shared" ref="D569:H569" si="198">+D497*$L$2</f>
        <v>9971.42</v>
      </c>
      <c r="E569" s="7">
        <f t="shared" si="198"/>
        <v>8431.77</v>
      </c>
      <c r="F569" s="7">
        <f t="shared" si="198"/>
        <v>5999.6</v>
      </c>
      <c r="G569" s="7">
        <f t="shared" si="198"/>
        <v>5227.3900000000003</v>
      </c>
      <c r="H569" s="8">
        <f t="shared" si="198"/>
        <v>4182.2300000000005</v>
      </c>
    </row>
    <row r="570" spans="1:8" hidden="1" x14ac:dyDescent="0.15">
      <c r="A570" s="4">
        <v>75</v>
      </c>
      <c r="B570" s="6"/>
      <c r="C570" s="38"/>
      <c r="D570" s="7">
        <f t="shared" ref="D570:H570" si="199">+D498*$L$2</f>
        <v>11132.650000000001</v>
      </c>
      <c r="E570" s="7">
        <f t="shared" si="199"/>
        <v>9800.76</v>
      </c>
      <c r="F570" s="7">
        <f t="shared" si="199"/>
        <v>6922.8600000000006</v>
      </c>
      <c r="G570" s="7">
        <f t="shared" si="199"/>
        <v>5998.01</v>
      </c>
      <c r="H570" s="8">
        <f t="shared" si="199"/>
        <v>4642.2700000000004</v>
      </c>
    </row>
    <row r="571" spans="1:8" hidden="1" x14ac:dyDescent="0.15">
      <c r="A571" s="4">
        <v>76</v>
      </c>
      <c r="B571" s="6"/>
      <c r="C571" s="38"/>
      <c r="D571" s="7">
        <f t="shared" ref="D571:H571" si="200">+D499*$L$2</f>
        <v>13157.78</v>
      </c>
      <c r="E571" s="7">
        <f t="shared" si="200"/>
        <v>11579.44</v>
      </c>
      <c r="F571" s="7">
        <f t="shared" si="200"/>
        <v>8036.92</v>
      </c>
      <c r="G571" s="7">
        <f t="shared" si="200"/>
        <v>6932.4000000000005</v>
      </c>
      <c r="H571" s="8">
        <f t="shared" si="200"/>
        <v>5358.3</v>
      </c>
    </row>
    <row r="572" spans="1:8" hidden="1" x14ac:dyDescent="0.15">
      <c r="A572" s="4">
        <v>77</v>
      </c>
      <c r="B572" s="6"/>
      <c r="C572" s="38"/>
      <c r="D572" s="7">
        <f t="shared" ref="D572:H572" si="201">+D500*$L$2</f>
        <v>16737.400000000001</v>
      </c>
      <c r="E572" s="7">
        <f t="shared" si="201"/>
        <v>14722.87</v>
      </c>
      <c r="F572" s="7">
        <f t="shared" si="201"/>
        <v>10314.86</v>
      </c>
      <c r="G572" s="7">
        <f t="shared" si="201"/>
        <v>8897.11</v>
      </c>
      <c r="H572" s="8">
        <f t="shared" si="201"/>
        <v>6750.6100000000006</v>
      </c>
    </row>
    <row r="573" spans="1:8" hidden="1" x14ac:dyDescent="0.15">
      <c r="A573" s="4">
        <v>78</v>
      </c>
      <c r="B573" s="6"/>
      <c r="C573" s="38"/>
      <c r="D573" s="7">
        <f t="shared" ref="D573:H573" si="202">+D501*$L$2</f>
        <v>19463.190000000002</v>
      </c>
      <c r="E573" s="7">
        <f t="shared" si="202"/>
        <v>16814.25</v>
      </c>
      <c r="F573" s="7">
        <f t="shared" si="202"/>
        <v>11926.59</v>
      </c>
      <c r="G573" s="7">
        <f t="shared" si="202"/>
        <v>10285.710000000001</v>
      </c>
      <c r="H573" s="8">
        <f t="shared" si="202"/>
        <v>7731.64</v>
      </c>
    </row>
    <row r="574" spans="1:8" hidden="1" x14ac:dyDescent="0.15">
      <c r="A574" s="4">
        <v>79</v>
      </c>
      <c r="B574" s="6"/>
      <c r="C574" s="38"/>
      <c r="D574" s="7">
        <f t="shared" ref="D574:H574" si="203">+D502*$L$2</f>
        <v>22242.510000000002</v>
      </c>
      <c r="E574" s="7">
        <f t="shared" si="203"/>
        <v>19086.36</v>
      </c>
      <c r="F574" s="7">
        <f t="shared" si="203"/>
        <v>13924.69</v>
      </c>
      <c r="G574" s="7">
        <f t="shared" si="203"/>
        <v>12009.27</v>
      </c>
      <c r="H574" s="8">
        <f t="shared" si="203"/>
        <v>8831.3900000000012</v>
      </c>
    </row>
    <row r="575" spans="1:8" hidden="1" x14ac:dyDescent="0.15">
      <c r="A575" s="4">
        <v>80</v>
      </c>
      <c r="B575" s="6"/>
      <c r="C575" s="38"/>
      <c r="D575" s="7">
        <f t="shared" ref="D575:H575" si="204">+D503*$L$2</f>
        <v>25356.79</v>
      </c>
      <c r="E575" s="7">
        <f t="shared" si="204"/>
        <v>21812.15</v>
      </c>
      <c r="F575" s="7">
        <f t="shared" si="204"/>
        <v>16051.58</v>
      </c>
      <c r="G575" s="7">
        <f t="shared" si="204"/>
        <v>13845.720000000001</v>
      </c>
      <c r="H575" s="8">
        <f t="shared" si="204"/>
        <v>9969.3000000000011</v>
      </c>
    </row>
    <row r="576" spans="1:8" hidden="1" x14ac:dyDescent="0.15">
      <c r="A576" s="4">
        <v>1</v>
      </c>
      <c r="B576" s="6" t="s">
        <v>5</v>
      </c>
      <c r="C576" s="38"/>
      <c r="D576" s="7">
        <f t="shared" ref="D576:H576" si="205">+D504*$L$2</f>
        <v>458.45000000000005</v>
      </c>
      <c r="E576" s="7">
        <f t="shared" si="205"/>
        <v>378.95000000000005</v>
      </c>
      <c r="F576" s="7">
        <f t="shared" si="205"/>
        <v>267.12</v>
      </c>
      <c r="G576" s="7">
        <f t="shared" si="205"/>
        <v>231.08</v>
      </c>
      <c r="H576" s="8">
        <f t="shared" si="205"/>
        <v>196.10000000000002</v>
      </c>
    </row>
    <row r="577" spans="1:14" hidden="1" x14ac:dyDescent="0.15">
      <c r="A577" s="4">
        <v>2</v>
      </c>
      <c r="B577" s="6" t="s">
        <v>1</v>
      </c>
      <c r="C577" s="38"/>
      <c r="D577" s="7">
        <f t="shared" ref="D577:H577" si="206">+D505*$L$2</f>
        <v>771.68000000000006</v>
      </c>
      <c r="E577" s="7">
        <f t="shared" si="206"/>
        <v>563.39</v>
      </c>
      <c r="F577" s="7">
        <f t="shared" si="206"/>
        <v>421.35</v>
      </c>
      <c r="G577" s="7">
        <f t="shared" si="206"/>
        <v>364.11</v>
      </c>
      <c r="H577" s="8">
        <f t="shared" si="206"/>
        <v>311.64000000000004</v>
      </c>
    </row>
    <row r="578" spans="1:14" hidden="1" x14ac:dyDescent="0.15">
      <c r="A578" s="4">
        <v>3</v>
      </c>
      <c r="B578" s="6" t="s">
        <v>6</v>
      </c>
      <c r="C578" s="38"/>
      <c r="D578" s="7">
        <f t="shared" ref="D578:H578" si="207">+D506*$L$2</f>
        <v>1132.0800000000002</v>
      </c>
      <c r="E578" s="7">
        <f t="shared" si="207"/>
        <v>809.31000000000006</v>
      </c>
      <c r="F578" s="7">
        <f t="shared" si="207"/>
        <v>610.56000000000006</v>
      </c>
      <c r="G578" s="7">
        <f t="shared" si="207"/>
        <v>527.35</v>
      </c>
      <c r="H578" s="8">
        <f t="shared" si="207"/>
        <v>450.5</v>
      </c>
    </row>
    <row r="579" spans="1:14" hidden="1" x14ac:dyDescent="0.15">
      <c r="A579" s="4">
        <v>1</v>
      </c>
      <c r="B579" s="6" t="s">
        <v>3</v>
      </c>
      <c r="C579" s="38"/>
      <c r="D579" s="7">
        <f t="shared" ref="D579:H579" si="208">+D507*$L$2</f>
        <v>119.25</v>
      </c>
      <c r="E579" s="7">
        <f t="shared" si="208"/>
        <v>119.25</v>
      </c>
      <c r="F579" s="7">
        <f t="shared" si="208"/>
        <v>119.25</v>
      </c>
      <c r="G579" s="7">
        <f t="shared" si="208"/>
        <v>119.25</v>
      </c>
      <c r="H579" s="8">
        <f t="shared" si="208"/>
        <v>119.25</v>
      </c>
    </row>
    <row r="580" spans="1:14" ht="14" hidden="1" thickBot="1" x14ac:dyDescent="0.2">
      <c r="A580" s="11">
        <v>1</v>
      </c>
      <c r="B580" s="12" t="s">
        <v>2</v>
      </c>
      <c r="C580" s="39"/>
      <c r="D580" s="13">
        <f t="shared" ref="D580:H580" si="209">+D508*$L$2</f>
        <v>159</v>
      </c>
      <c r="E580" s="13">
        <f t="shared" si="209"/>
        <v>159</v>
      </c>
      <c r="F580" s="13">
        <f t="shared" si="209"/>
        <v>159</v>
      </c>
      <c r="G580" s="13">
        <f t="shared" si="209"/>
        <v>159</v>
      </c>
      <c r="H580" s="14">
        <f t="shared" si="209"/>
        <v>159</v>
      </c>
    </row>
    <row r="581" spans="1:14" ht="14" hidden="1" thickBot="1" x14ac:dyDescent="0.2"/>
    <row r="582" spans="1:14" ht="18" hidden="1" x14ac:dyDescent="0.2">
      <c r="A582" s="185" t="s">
        <v>45</v>
      </c>
      <c r="B582" s="186"/>
      <c r="C582" s="186"/>
      <c r="D582" s="186"/>
      <c r="E582" s="186"/>
      <c r="F582" s="186"/>
      <c r="G582" s="186"/>
      <c r="H582" s="187"/>
    </row>
    <row r="583" spans="1:14" ht="18" hidden="1" x14ac:dyDescent="0.2">
      <c r="A583" s="171" t="s">
        <v>19</v>
      </c>
      <c r="B583" s="172"/>
      <c r="C583" s="172"/>
      <c r="D583" s="172"/>
      <c r="E583" s="172"/>
      <c r="F583" s="172"/>
      <c r="G583" s="172"/>
      <c r="H583" s="173"/>
    </row>
    <row r="584" spans="1:14" hidden="1" x14ac:dyDescent="0.15">
      <c r="A584" s="174" t="s">
        <v>0</v>
      </c>
      <c r="B584" s="175"/>
      <c r="C584" s="175"/>
      <c r="D584" s="175"/>
      <c r="E584" s="175"/>
      <c r="F584" s="175"/>
      <c r="G584" s="175"/>
      <c r="H584" s="20"/>
    </row>
    <row r="585" spans="1:14" hidden="1" x14ac:dyDescent="0.15">
      <c r="A585" s="4" t="s">
        <v>4</v>
      </c>
      <c r="B585" s="5" t="s">
        <v>4</v>
      </c>
      <c r="C585" s="40"/>
      <c r="D585" s="21" t="s">
        <v>20</v>
      </c>
      <c r="E585" s="21" t="s">
        <v>21</v>
      </c>
      <c r="F585" s="21" t="s">
        <v>22</v>
      </c>
      <c r="G585" s="21" t="s">
        <v>23</v>
      </c>
      <c r="H585" s="20" t="s">
        <v>24</v>
      </c>
    </row>
    <row r="586" spans="1:14" ht="14" hidden="1" x14ac:dyDescent="0.15">
      <c r="A586" s="4">
        <v>18</v>
      </c>
      <c r="B586" s="6"/>
      <c r="C586" s="41"/>
      <c r="D586" s="88">
        <v>2789</v>
      </c>
      <c r="E586" s="88">
        <v>2160</v>
      </c>
      <c r="F586" s="88">
        <v>1668</v>
      </c>
      <c r="G586" s="84">
        <v>1444</v>
      </c>
      <c r="H586" s="84">
        <v>1102</v>
      </c>
      <c r="J586" s="1" t="b">
        <v>1</v>
      </c>
      <c r="K586" s="1" t="b">
        <v>1</v>
      </c>
      <c r="L586" s="1" t="b">
        <v>1</v>
      </c>
      <c r="M586" s="1" t="b">
        <v>1</v>
      </c>
      <c r="N586" s="1" t="b">
        <v>1</v>
      </c>
    </row>
    <row r="587" spans="1:14" ht="14" hidden="1" x14ac:dyDescent="0.15">
      <c r="A587" s="4">
        <v>19</v>
      </c>
      <c r="B587" s="6"/>
      <c r="C587" s="41"/>
      <c r="D587" s="88">
        <v>2862</v>
      </c>
      <c r="E587" s="88">
        <v>2226</v>
      </c>
      <c r="F587" s="88">
        <v>1717</v>
      </c>
      <c r="G587" s="84">
        <v>1484</v>
      </c>
      <c r="H587" s="84">
        <v>1133</v>
      </c>
      <c r="J587" s="1" t="b">
        <v>1</v>
      </c>
      <c r="K587" s="1" t="b">
        <v>1</v>
      </c>
      <c r="L587" s="1" t="b">
        <v>1</v>
      </c>
      <c r="M587" s="1" t="b">
        <v>1</v>
      </c>
      <c r="N587" s="1" t="b">
        <v>1</v>
      </c>
    </row>
    <row r="588" spans="1:14" ht="14" hidden="1" x14ac:dyDescent="0.15">
      <c r="A588" s="4">
        <v>20</v>
      </c>
      <c r="B588" s="6"/>
      <c r="C588" s="41"/>
      <c r="D588" s="88">
        <v>2937</v>
      </c>
      <c r="E588" s="88">
        <v>2292</v>
      </c>
      <c r="F588" s="88">
        <v>1766</v>
      </c>
      <c r="G588" s="84">
        <v>1531</v>
      </c>
      <c r="H588" s="84">
        <v>1162</v>
      </c>
      <c r="J588" s="1" t="b">
        <v>1</v>
      </c>
      <c r="K588" s="1" t="b">
        <v>1</v>
      </c>
      <c r="L588" s="1" t="b">
        <v>1</v>
      </c>
      <c r="M588" s="1" t="b">
        <v>1</v>
      </c>
      <c r="N588" s="1" t="b">
        <v>1</v>
      </c>
    </row>
    <row r="589" spans="1:14" ht="14" hidden="1" x14ac:dyDescent="0.15">
      <c r="A589" s="4">
        <v>21</v>
      </c>
      <c r="B589" s="6"/>
      <c r="C589" s="41"/>
      <c r="D589" s="88">
        <v>3017</v>
      </c>
      <c r="E589" s="88">
        <v>2364</v>
      </c>
      <c r="F589" s="88">
        <v>1816</v>
      </c>
      <c r="G589" s="84">
        <v>1572</v>
      </c>
      <c r="H589" s="84">
        <v>1195</v>
      </c>
      <c r="J589" s="1" t="b">
        <v>1</v>
      </c>
      <c r="K589" s="1" t="b">
        <v>1</v>
      </c>
      <c r="L589" s="1" t="b">
        <v>1</v>
      </c>
      <c r="M589" s="1" t="b">
        <v>1</v>
      </c>
      <c r="N589" s="1" t="b">
        <v>1</v>
      </c>
    </row>
    <row r="590" spans="1:14" ht="14" hidden="1" x14ac:dyDescent="0.15">
      <c r="A590" s="4">
        <v>22</v>
      </c>
      <c r="B590" s="6"/>
      <c r="C590" s="41"/>
      <c r="D590" s="88">
        <v>3095</v>
      </c>
      <c r="E590" s="88">
        <v>2438</v>
      </c>
      <c r="F590" s="88">
        <v>1867</v>
      </c>
      <c r="G590" s="84">
        <v>1616</v>
      </c>
      <c r="H590" s="84">
        <v>1227</v>
      </c>
      <c r="J590" s="1" t="b">
        <v>1</v>
      </c>
      <c r="K590" s="1" t="b">
        <v>1</v>
      </c>
      <c r="L590" s="1" t="b">
        <v>1</v>
      </c>
      <c r="M590" s="1" t="b">
        <v>1</v>
      </c>
      <c r="N590" s="1" t="b">
        <v>1</v>
      </c>
    </row>
    <row r="591" spans="1:14" ht="14" hidden="1" x14ac:dyDescent="0.15">
      <c r="A591" s="4">
        <v>23</v>
      </c>
      <c r="B591" s="6"/>
      <c r="C591" s="41"/>
      <c r="D591" s="88">
        <v>3173</v>
      </c>
      <c r="E591" s="88">
        <v>2508</v>
      </c>
      <c r="F591" s="88">
        <v>1922</v>
      </c>
      <c r="G591" s="84">
        <v>1664</v>
      </c>
      <c r="H591" s="84">
        <v>1263</v>
      </c>
      <c r="J591" s="1" t="b">
        <v>1</v>
      </c>
      <c r="K591" s="1" t="b">
        <v>1</v>
      </c>
      <c r="L591" s="1" t="b">
        <v>1</v>
      </c>
      <c r="M591" s="1" t="b">
        <v>1</v>
      </c>
      <c r="N591" s="1" t="b">
        <v>1</v>
      </c>
    </row>
    <row r="592" spans="1:14" ht="14" hidden="1" x14ac:dyDescent="0.15">
      <c r="A592" s="4">
        <v>24</v>
      </c>
      <c r="B592" s="6"/>
      <c r="C592" s="41"/>
      <c r="D592" s="88">
        <v>3256</v>
      </c>
      <c r="E592" s="88">
        <v>2581</v>
      </c>
      <c r="F592" s="88">
        <v>1972</v>
      </c>
      <c r="G592" s="84">
        <v>1706</v>
      </c>
      <c r="H592" s="84">
        <v>1295</v>
      </c>
      <c r="J592" s="1" t="b">
        <v>1</v>
      </c>
      <c r="K592" s="1" t="b">
        <v>1</v>
      </c>
      <c r="L592" s="1" t="b">
        <v>1</v>
      </c>
      <c r="M592" s="1" t="b">
        <v>1</v>
      </c>
      <c r="N592" s="1" t="b">
        <v>1</v>
      </c>
    </row>
    <row r="593" spans="1:14" ht="14" hidden="1" x14ac:dyDescent="0.15">
      <c r="A593" s="4">
        <v>25</v>
      </c>
      <c r="B593" s="6"/>
      <c r="C593" s="41"/>
      <c r="D593" s="88">
        <v>3331</v>
      </c>
      <c r="E593" s="88">
        <v>2656</v>
      </c>
      <c r="F593" s="88">
        <v>2024</v>
      </c>
      <c r="G593" s="84">
        <v>1753</v>
      </c>
      <c r="H593" s="84">
        <v>1328</v>
      </c>
      <c r="J593" s="1" t="b">
        <v>1</v>
      </c>
      <c r="K593" s="1" t="b">
        <v>1</v>
      </c>
      <c r="L593" s="1" t="b">
        <v>1</v>
      </c>
      <c r="M593" s="1" t="b">
        <v>1</v>
      </c>
      <c r="N593" s="1" t="b">
        <v>1</v>
      </c>
    </row>
    <row r="594" spans="1:14" ht="14" hidden="1" x14ac:dyDescent="0.15">
      <c r="A594" s="4">
        <v>26</v>
      </c>
      <c r="B594" s="6"/>
      <c r="C594" s="41"/>
      <c r="D594" s="88">
        <v>3414</v>
      </c>
      <c r="E594" s="88">
        <v>2728</v>
      </c>
      <c r="F594" s="88">
        <v>2078</v>
      </c>
      <c r="G594" s="84">
        <v>1796</v>
      </c>
      <c r="H594" s="84">
        <v>1359</v>
      </c>
      <c r="J594" s="1" t="b">
        <v>1</v>
      </c>
      <c r="K594" s="1" t="b">
        <v>1</v>
      </c>
      <c r="L594" s="1" t="b">
        <v>1</v>
      </c>
      <c r="M594" s="1" t="b">
        <v>1</v>
      </c>
      <c r="N594" s="1" t="b">
        <v>1</v>
      </c>
    </row>
    <row r="595" spans="1:14" ht="14" hidden="1" x14ac:dyDescent="0.15">
      <c r="A595" s="4">
        <v>27</v>
      </c>
      <c r="B595" s="6"/>
      <c r="C595" s="41"/>
      <c r="D595" s="88">
        <v>3492</v>
      </c>
      <c r="E595" s="88">
        <v>2799</v>
      </c>
      <c r="F595" s="88">
        <v>2127</v>
      </c>
      <c r="G595" s="84">
        <v>1842</v>
      </c>
      <c r="H595" s="84">
        <v>1393</v>
      </c>
      <c r="J595" s="1" t="b">
        <v>1</v>
      </c>
      <c r="K595" s="1" t="b">
        <v>1</v>
      </c>
      <c r="L595" s="1" t="b">
        <v>1</v>
      </c>
      <c r="M595" s="1" t="b">
        <v>1</v>
      </c>
      <c r="N595" s="1" t="b">
        <v>1</v>
      </c>
    </row>
    <row r="596" spans="1:14" ht="14" hidden="1" x14ac:dyDescent="0.15">
      <c r="A596" s="4">
        <v>28</v>
      </c>
      <c r="B596" s="6"/>
      <c r="C596" s="41"/>
      <c r="D596" s="88">
        <v>3620</v>
      </c>
      <c r="E596" s="88">
        <v>2896</v>
      </c>
      <c r="F596" s="88">
        <v>2162</v>
      </c>
      <c r="G596" s="84">
        <v>1881</v>
      </c>
      <c r="H596" s="84">
        <v>1445</v>
      </c>
      <c r="J596" s="1" t="b">
        <v>1</v>
      </c>
      <c r="K596" s="1" t="b">
        <v>1</v>
      </c>
      <c r="L596" s="1" t="b">
        <v>1</v>
      </c>
      <c r="M596" s="1" t="b">
        <v>1</v>
      </c>
      <c r="N596" s="1" t="b">
        <v>1</v>
      </c>
    </row>
    <row r="597" spans="1:14" ht="14" hidden="1" x14ac:dyDescent="0.15">
      <c r="A597" s="4">
        <v>29</v>
      </c>
      <c r="B597" s="6"/>
      <c r="C597" s="41"/>
      <c r="D597" s="88">
        <v>3749</v>
      </c>
      <c r="E597" s="88">
        <v>2994</v>
      </c>
      <c r="F597" s="88">
        <v>2197</v>
      </c>
      <c r="G597" s="84">
        <v>1920</v>
      </c>
      <c r="H597" s="84">
        <v>1500</v>
      </c>
      <c r="J597" s="1" t="b">
        <v>1</v>
      </c>
      <c r="K597" s="1" t="b">
        <v>1</v>
      </c>
      <c r="L597" s="1" t="b">
        <v>1</v>
      </c>
      <c r="M597" s="1" t="b">
        <v>1</v>
      </c>
      <c r="N597" s="1" t="b">
        <v>1</v>
      </c>
    </row>
    <row r="598" spans="1:14" ht="14" hidden="1" x14ac:dyDescent="0.15">
      <c r="A598" s="4">
        <v>30</v>
      </c>
      <c r="B598" s="6"/>
      <c r="C598" s="41"/>
      <c r="D598" s="88">
        <v>3879</v>
      </c>
      <c r="E598" s="88">
        <v>3087</v>
      </c>
      <c r="F598" s="88">
        <v>2232</v>
      </c>
      <c r="G598" s="86">
        <v>1955</v>
      </c>
      <c r="H598" s="86">
        <v>1552</v>
      </c>
      <c r="J598" s="1" t="b">
        <v>1</v>
      </c>
      <c r="K598" s="1" t="b">
        <v>1</v>
      </c>
      <c r="L598" s="1" t="b">
        <v>1</v>
      </c>
      <c r="M598" s="1" t="b">
        <v>1</v>
      </c>
      <c r="N598" s="1" t="b">
        <v>1</v>
      </c>
    </row>
    <row r="599" spans="1:14" ht="14" hidden="1" x14ac:dyDescent="0.15">
      <c r="A599" s="4">
        <v>31</v>
      </c>
      <c r="B599" s="6"/>
      <c r="C599" s="41"/>
      <c r="D599" s="88">
        <v>4008</v>
      </c>
      <c r="E599" s="88">
        <v>3185</v>
      </c>
      <c r="F599" s="88">
        <v>2264</v>
      </c>
      <c r="G599" s="87">
        <v>1993</v>
      </c>
      <c r="H599" s="87">
        <v>1604</v>
      </c>
      <c r="J599" s="1" t="b">
        <v>1</v>
      </c>
      <c r="K599" s="1" t="b">
        <v>1</v>
      </c>
      <c r="L599" s="1" t="b">
        <v>1</v>
      </c>
      <c r="M599" s="1" t="b">
        <v>1</v>
      </c>
      <c r="N599" s="1" t="b">
        <v>1</v>
      </c>
    </row>
    <row r="600" spans="1:14" ht="14" hidden="1" x14ac:dyDescent="0.15">
      <c r="A600" s="4">
        <v>32</v>
      </c>
      <c r="B600" s="6"/>
      <c r="C600" s="41"/>
      <c r="D600" s="88">
        <v>4136</v>
      </c>
      <c r="E600" s="88">
        <v>3282</v>
      </c>
      <c r="F600" s="88">
        <v>2299</v>
      </c>
      <c r="G600" s="87">
        <v>2035</v>
      </c>
      <c r="H600" s="87">
        <v>1657</v>
      </c>
      <c r="J600" s="1" t="b">
        <v>1</v>
      </c>
      <c r="K600" s="1" t="b">
        <v>1</v>
      </c>
      <c r="L600" s="1" t="b">
        <v>1</v>
      </c>
      <c r="M600" s="1" t="b">
        <v>1</v>
      </c>
      <c r="N600" s="1" t="b">
        <v>1</v>
      </c>
    </row>
    <row r="601" spans="1:14" ht="14" hidden="1" x14ac:dyDescent="0.15">
      <c r="A601" s="4">
        <v>33</v>
      </c>
      <c r="B601" s="6"/>
      <c r="C601" s="41"/>
      <c r="D601" s="88">
        <v>4218</v>
      </c>
      <c r="E601" s="88">
        <v>3354</v>
      </c>
      <c r="F601" s="88">
        <v>2359</v>
      </c>
      <c r="G601" s="87">
        <v>2076</v>
      </c>
      <c r="H601" s="87">
        <v>1698</v>
      </c>
      <c r="J601" s="1" t="b">
        <v>1</v>
      </c>
      <c r="K601" s="1" t="b">
        <v>1</v>
      </c>
      <c r="L601" s="1" t="b">
        <v>1</v>
      </c>
      <c r="M601" s="1" t="b">
        <v>1</v>
      </c>
      <c r="N601" s="1" t="b">
        <v>1</v>
      </c>
    </row>
    <row r="602" spans="1:14" ht="14" hidden="1" x14ac:dyDescent="0.15">
      <c r="A602" s="4">
        <v>34</v>
      </c>
      <c r="B602" s="6"/>
      <c r="C602" s="41"/>
      <c r="D602" s="88">
        <v>4309</v>
      </c>
      <c r="E602" s="88">
        <v>3425</v>
      </c>
      <c r="F602" s="88">
        <v>2413</v>
      </c>
      <c r="G602" s="87">
        <v>2113</v>
      </c>
      <c r="H602" s="87">
        <v>1735</v>
      </c>
      <c r="J602" s="1" t="b">
        <v>1</v>
      </c>
      <c r="K602" s="1" t="b">
        <v>1</v>
      </c>
      <c r="L602" s="1" t="b">
        <v>1</v>
      </c>
      <c r="M602" s="1" t="b">
        <v>1</v>
      </c>
      <c r="N602" s="1" t="b">
        <v>1</v>
      </c>
    </row>
    <row r="603" spans="1:14" ht="14" hidden="1" x14ac:dyDescent="0.15">
      <c r="A603" s="4">
        <v>35</v>
      </c>
      <c r="B603" s="6"/>
      <c r="C603" s="41"/>
      <c r="D603" s="88">
        <v>4392</v>
      </c>
      <c r="E603" s="88">
        <v>3496</v>
      </c>
      <c r="F603" s="88">
        <v>2473</v>
      </c>
      <c r="G603" s="87">
        <v>2157</v>
      </c>
      <c r="H603" s="87">
        <v>1776</v>
      </c>
      <c r="J603" s="1" t="b">
        <v>1</v>
      </c>
      <c r="K603" s="1" t="b">
        <v>1</v>
      </c>
      <c r="L603" s="1" t="b">
        <v>1</v>
      </c>
      <c r="M603" s="1" t="b">
        <v>1</v>
      </c>
      <c r="N603" s="1" t="b">
        <v>1</v>
      </c>
    </row>
    <row r="604" spans="1:14" ht="14" hidden="1" x14ac:dyDescent="0.15">
      <c r="A604" s="4">
        <v>36</v>
      </c>
      <c r="B604" s="6"/>
      <c r="C604" s="41"/>
      <c r="D604" s="88">
        <v>4477</v>
      </c>
      <c r="E604" s="88">
        <v>3567</v>
      </c>
      <c r="F604" s="88">
        <v>2530</v>
      </c>
      <c r="G604" s="87">
        <v>2197</v>
      </c>
      <c r="H604" s="87">
        <v>1815</v>
      </c>
      <c r="J604" s="1" t="b">
        <v>1</v>
      </c>
      <c r="K604" s="1" t="b">
        <v>1</v>
      </c>
      <c r="L604" s="1" t="b">
        <v>1</v>
      </c>
      <c r="M604" s="1" t="b">
        <v>1</v>
      </c>
      <c r="N604" s="1" t="b">
        <v>1</v>
      </c>
    </row>
    <row r="605" spans="1:14" ht="14" hidden="1" x14ac:dyDescent="0.15">
      <c r="A605" s="4">
        <v>37</v>
      </c>
      <c r="B605" s="6"/>
      <c r="C605" s="41"/>
      <c r="D605" s="88">
        <v>4567</v>
      </c>
      <c r="E605" s="88">
        <v>3638</v>
      </c>
      <c r="F605" s="88">
        <v>2589</v>
      </c>
      <c r="G605" s="87">
        <v>2241</v>
      </c>
      <c r="H605" s="87">
        <v>1853</v>
      </c>
      <c r="J605" s="1" t="b">
        <v>1</v>
      </c>
      <c r="K605" s="1" t="b">
        <v>1</v>
      </c>
      <c r="L605" s="1" t="b">
        <v>1</v>
      </c>
      <c r="M605" s="1" t="b">
        <v>1</v>
      </c>
      <c r="N605" s="1" t="b">
        <v>1</v>
      </c>
    </row>
    <row r="606" spans="1:14" ht="14" hidden="1" x14ac:dyDescent="0.15">
      <c r="A606" s="4">
        <v>38</v>
      </c>
      <c r="B606" s="6"/>
      <c r="C606" s="41"/>
      <c r="D606" s="88">
        <v>4649</v>
      </c>
      <c r="E606" s="88">
        <v>3721</v>
      </c>
      <c r="F606" s="88">
        <v>2631</v>
      </c>
      <c r="G606" s="87">
        <v>2282</v>
      </c>
      <c r="H606" s="87">
        <v>1889</v>
      </c>
      <c r="J606" s="1" t="b">
        <v>1</v>
      </c>
      <c r="K606" s="1" t="b">
        <v>1</v>
      </c>
      <c r="L606" s="1" t="b">
        <v>1</v>
      </c>
      <c r="M606" s="1" t="b">
        <v>1</v>
      </c>
      <c r="N606" s="1" t="b">
        <v>1</v>
      </c>
    </row>
    <row r="607" spans="1:14" ht="14" hidden="1" x14ac:dyDescent="0.15">
      <c r="A607" s="4">
        <v>39</v>
      </c>
      <c r="B607" s="6"/>
      <c r="C607" s="41"/>
      <c r="D607" s="88">
        <v>4734</v>
      </c>
      <c r="E607" s="88">
        <v>3801</v>
      </c>
      <c r="F607" s="88">
        <v>2677</v>
      </c>
      <c r="G607" s="87">
        <v>2326</v>
      </c>
      <c r="H607" s="87">
        <v>1930</v>
      </c>
      <c r="J607" s="1" t="b">
        <v>1</v>
      </c>
      <c r="K607" s="1" t="b">
        <v>1</v>
      </c>
      <c r="L607" s="1" t="b">
        <v>1</v>
      </c>
      <c r="M607" s="1" t="b">
        <v>1</v>
      </c>
      <c r="N607" s="1" t="b">
        <v>1</v>
      </c>
    </row>
    <row r="608" spans="1:14" ht="14" hidden="1" x14ac:dyDescent="0.15">
      <c r="A608" s="4">
        <v>40</v>
      </c>
      <c r="B608" s="6"/>
      <c r="C608" s="41"/>
      <c r="D608" s="88">
        <v>4822</v>
      </c>
      <c r="E608" s="88">
        <v>3880</v>
      </c>
      <c r="F608" s="88">
        <v>2719</v>
      </c>
      <c r="G608" s="87">
        <v>2370</v>
      </c>
      <c r="H608" s="87">
        <v>1969</v>
      </c>
      <c r="J608" s="1" t="b">
        <v>1</v>
      </c>
      <c r="K608" s="1" t="b">
        <v>1</v>
      </c>
      <c r="L608" s="1" t="b">
        <v>1</v>
      </c>
      <c r="M608" s="1" t="b">
        <v>1</v>
      </c>
      <c r="N608" s="1" t="b">
        <v>1</v>
      </c>
    </row>
    <row r="609" spans="1:14" ht="14" hidden="1" x14ac:dyDescent="0.15">
      <c r="A609" s="4">
        <v>41</v>
      </c>
      <c r="B609" s="6"/>
      <c r="C609" s="41"/>
      <c r="D609" s="88">
        <v>4904</v>
      </c>
      <c r="E609" s="88">
        <v>3961</v>
      </c>
      <c r="F609" s="88">
        <v>2765</v>
      </c>
      <c r="G609" s="87">
        <v>2411</v>
      </c>
      <c r="H609" s="87">
        <v>2004</v>
      </c>
      <c r="J609" s="1" t="b">
        <v>1</v>
      </c>
      <c r="K609" s="1" t="b">
        <v>1</v>
      </c>
      <c r="L609" s="1" t="b">
        <v>1</v>
      </c>
      <c r="M609" s="1" t="b">
        <v>1</v>
      </c>
      <c r="N609" s="1" t="b">
        <v>1</v>
      </c>
    </row>
    <row r="610" spans="1:14" ht="14" hidden="1" x14ac:dyDescent="0.15">
      <c r="A610" s="4">
        <v>42</v>
      </c>
      <c r="B610" s="6"/>
      <c r="C610" s="41"/>
      <c r="D610" s="88">
        <v>4989</v>
      </c>
      <c r="E610" s="88">
        <v>4041</v>
      </c>
      <c r="F610" s="88">
        <v>2809</v>
      </c>
      <c r="G610" s="87">
        <v>2457</v>
      </c>
      <c r="H610" s="87">
        <v>2040</v>
      </c>
      <c r="J610" s="1" t="b">
        <v>1</v>
      </c>
      <c r="K610" s="1" t="b">
        <v>1</v>
      </c>
      <c r="L610" s="1" t="b">
        <v>1</v>
      </c>
      <c r="M610" s="1" t="b">
        <v>1</v>
      </c>
      <c r="N610" s="1" t="b">
        <v>1</v>
      </c>
    </row>
    <row r="611" spans="1:14" ht="14" hidden="1" x14ac:dyDescent="0.15">
      <c r="A611" s="4">
        <v>43</v>
      </c>
      <c r="B611" s="6"/>
      <c r="C611" s="41"/>
      <c r="D611" s="88">
        <v>5166</v>
      </c>
      <c r="E611" s="88">
        <v>4199</v>
      </c>
      <c r="F611" s="88">
        <v>2912</v>
      </c>
      <c r="G611" s="87">
        <v>2549</v>
      </c>
      <c r="H611" s="87">
        <v>2113</v>
      </c>
      <c r="J611" s="1" t="b">
        <v>1</v>
      </c>
      <c r="K611" s="1" t="b">
        <v>1</v>
      </c>
      <c r="L611" s="1" t="b">
        <v>1</v>
      </c>
      <c r="M611" s="1" t="b">
        <v>1</v>
      </c>
      <c r="N611" s="1" t="b">
        <v>1</v>
      </c>
    </row>
    <row r="612" spans="1:14" ht="14" hidden="1" x14ac:dyDescent="0.15">
      <c r="A612" s="4">
        <v>44</v>
      </c>
      <c r="B612" s="6"/>
      <c r="C612" s="41"/>
      <c r="D612" s="88">
        <v>5337</v>
      </c>
      <c r="E612" s="88">
        <v>4353</v>
      </c>
      <c r="F612" s="88">
        <v>3018</v>
      </c>
      <c r="G612" s="87">
        <v>2637</v>
      </c>
      <c r="H612" s="87">
        <v>2193</v>
      </c>
      <c r="J612" s="1" t="b">
        <v>1</v>
      </c>
      <c r="K612" s="1" t="b">
        <v>1</v>
      </c>
      <c r="L612" s="1" t="b">
        <v>1</v>
      </c>
      <c r="M612" s="1" t="b">
        <v>1</v>
      </c>
      <c r="N612" s="1" t="b">
        <v>1</v>
      </c>
    </row>
    <row r="613" spans="1:14" ht="14" hidden="1" x14ac:dyDescent="0.15">
      <c r="A613" s="4">
        <v>45</v>
      </c>
      <c r="B613" s="6"/>
      <c r="C613" s="41"/>
      <c r="D613" s="88">
        <v>5510</v>
      </c>
      <c r="E613" s="88">
        <v>4513</v>
      </c>
      <c r="F613" s="88">
        <v>3123</v>
      </c>
      <c r="G613" s="87">
        <v>2728</v>
      </c>
      <c r="H613" s="87">
        <v>2266</v>
      </c>
      <c r="J613" s="1" t="b">
        <v>1</v>
      </c>
      <c r="K613" s="1" t="b">
        <v>1</v>
      </c>
      <c r="L613" s="1" t="b">
        <v>1</v>
      </c>
      <c r="M613" s="1" t="b">
        <v>1</v>
      </c>
      <c r="N613" s="1" t="b">
        <v>1</v>
      </c>
    </row>
    <row r="614" spans="1:14" ht="14" hidden="1" x14ac:dyDescent="0.15">
      <c r="A614" s="4">
        <v>46</v>
      </c>
      <c r="B614" s="6"/>
      <c r="C614" s="41"/>
      <c r="D614" s="88">
        <v>5688</v>
      </c>
      <c r="E614" s="88">
        <v>4670</v>
      </c>
      <c r="F614" s="88">
        <v>3232</v>
      </c>
      <c r="G614" s="87">
        <v>2817</v>
      </c>
      <c r="H614" s="87">
        <v>2343</v>
      </c>
      <c r="J614" s="1" t="b">
        <v>1</v>
      </c>
      <c r="K614" s="1" t="b">
        <v>1</v>
      </c>
      <c r="L614" s="1" t="b">
        <v>1</v>
      </c>
      <c r="M614" s="1" t="b">
        <v>1</v>
      </c>
      <c r="N614" s="1" t="b">
        <v>1</v>
      </c>
    </row>
    <row r="615" spans="1:14" ht="14" hidden="1" x14ac:dyDescent="0.15">
      <c r="A615" s="4">
        <v>47</v>
      </c>
      <c r="B615" s="6"/>
      <c r="C615" s="41"/>
      <c r="D615" s="88">
        <v>5861</v>
      </c>
      <c r="E615" s="88">
        <v>4828</v>
      </c>
      <c r="F615" s="88">
        <v>3332</v>
      </c>
      <c r="G615" s="87">
        <v>2909</v>
      </c>
      <c r="H615" s="87">
        <v>2419</v>
      </c>
      <c r="J615" s="1" t="b">
        <v>1</v>
      </c>
      <c r="K615" s="1" t="b">
        <v>1</v>
      </c>
      <c r="L615" s="1" t="b">
        <v>1</v>
      </c>
      <c r="M615" s="1" t="b">
        <v>1</v>
      </c>
      <c r="N615" s="1" t="b">
        <v>1</v>
      </c>
    </row>
    <row r="616" spans="1:14" ht="14" hidden="1" x14ac:dyDescent="0.15">
      <c r="A616" s="4">
        <v>48</v>
      </c>
      <c r="B616" s="6"/>
      <c r="C616" s="41"/>
      <c r="D616" s="88">
        <v>6027</v>
      </c>
      <c r="E616" s="88">
        <v>4915</v>
      </c>
      <c r="F616" s="88">
        <v>3432</v>
      </c>
      <c r="G616" s="87">
        <v>2995</v>
      </c>
      <c r="H616" s="87">
        <v>2461</v>
      </c>
      <c r="J616" s="1" t="b">
        <v>1</v>
      </c>
      <c r="K616" s="1" t="b">
        <v>1</v>
      </c>
      <c r="L616" s="1" t="b">
        <v>1</v>
      </c>
      <c r="M616" s="1" t="b">
        <v>1</v>
      </c>
      <c r="N616" s="1" t="b">
        <v>1</v>
      </c>
    </row>
    <row r="617" spans="1:14" ht="14" hidden="1" x14ac:dyDescent="0.15">
      <c r="A617" s="4">
        <v>49</v>
      </c>
      <c r="B617" s="6"/>
      <c r="C617" s="41"/>
      <c r="D617" s="88">
        <v>6196</v>
      </c>
      <c r="E617" s="88">
        <v>5003</v>
      </c>
      <c r="F617" s="88">
        <v>3523</v>
      </c>
      <c r="G617" s="87">
        <v>3082</v>
      </c>
      <c r="H617" s="87">
        <v>2506</v>
      </c>
      <c r="J617" s="1" t="b">
        <v>1</v>
      </c>
      <c r="K617" s="1" t="b">
        <v>1</v>
      </c>
      <c r="L617" s="1" t="b">
        <v>1</v>
      </c>
      <c r="M617" s="1" t="b">
        <v>1</v>
      </c>
      <c r="N617" s="1" t="b">
        <v>1</v>
      </c>
    </row>
    <row r="618" spans="1:14" ht="14" hidden="1" x14ac:dyDescent="0.15">
      <c r="A618" s="4">
        <v>50</v>
      </c>
      <c r="B618" s="6"/>
      <c r="C618" s="41"/>
      <c r="D618" s="88">
        <v>6363</v>
      </c>
      <c r="E618" s="88">
        <v>5091</v>
      </c>
      <c r="F618" s="88">
        <v>3619</v>
      </c>
      <c r="G618" s="87">
        <v>3165</v>
      </c>
      <c r="H618" s="87">
        <v>2549</v>
      </c>
      <c r="J618" s="1" t="b">
        <v>1</v>
      </c>
      <c r="K618" s="1" t="b">
        <v>1</v>
      </c>
      <c r="L618" s="1" t="b">
        <v>1</v>
      </c>
      <c r="M618" s="1" t="b">
        <v>1</v>
      </c>
      <c r="N618" s="1" t="b">
        <v>1</v>
      </c>
    </row>
    <row r="619" spans="1:14" ht="14" hidden="1" x14ac:dyDescent="0.15">
      <c r="A619" s="4">
        <v>51</v>
      </c>
      <c r="B619" s="6"/>
      <c r="C619" s="41"/>
      <c r="D619" s="88">
        <v>6529</v>
      </c>
      <c r="E619" s="88">
        <v>5179</v>
      </c>
      <c r="F619" s="88">
        <v>3713</v>
      </c>
      <c r="G619" s="87">
        <v>3246</v>
      </c>
      <c r="H619" s="87">
        <v>2590</v>
      </c>
      <c r="J619" s="1" t="b">
        <v>1</v>
      </c>
      <c r="K619" s="1" t="b">
        <v>1</v>
      </c>
      <c r="L619" s="1" t="b">
        <v>1</v>
      </c>
      <c r="M619" s="1" t="b">
        <v>1</v>
      </c>
      <c r="N619" s="1" t="b">
        <v>1</v>
      </c>
    </row>
    <row r="620" spans="1:14" ht="14" hidden="1" x14ac:dyDescent="0.15">
      <c r="A620" s="4">
        <v>52</v>
      </c>
      <c r="B620" s="6"/>
      <c r="C620" s="41"/>
      <c r="D620" s="88">
        <v>6695</v>
      </c>
      <c r="E620" s="88">
        <v>5263</v>
      </c>
      <c r="F620" s="88">
        <v>3808</v>
      </c>
      <c r="G620" s="87">
        <v>3330</v>
      </c>
      <c r="H620" s="87">
        <v>2632</v>
      </c>
      <c r="J620" s="1" t="b">
        <v>1</v>
      </c>
      <c r="K620" s="1" t="b">
        <v>1</v>
      </c>
      <c r="L620" s="1" t="b">
        <v>1</v>
      </c>
      <c r="M620" s="1" t="b">
        <v>1</v>
      </c>
      <c r="N620" s="1" t="b">
        <v>1</v>
      </c>
    </row>
    <row r="621" spans="1:14" ht="14" hidden="1" x14ac:dyDescent="0.15">
      <c r="A621" s="4">
        <v>53</v>
      </c>
      <c r="B621" s="6"/>
      <c r="C621" s="41"/>
      <c r="D621" s="88">
        <v>6931</v>
      </c>
      <c r="E621" s="88">
        <v>5471</v>
      </c>
      <c r="F621" s="88">
        <v>3949</v>
      </c>
      <c r="G621" s="87">
        <v>3453</v>
      </c>
      <c r="H621" s="87">
        <v>2729</v>
      </c>
      <c r="J621" s="1" t="b">
        <v>1</v>
      </c>
      <c r="K621" s="1" t="b">
        <v>1</v>
      </c>
      <c r="L621" s="1" t="b">
        <v>1</v>
      </c>
      <c r="M621" s="1" t="b">
        <v>1</v>
      </c>
      <c r="N621" s="1" t="b">
        <v>1</v>
      </c>
    </row>
    <row r="622" spans="1:14" ht="14" hidden="1" x14ac:dyDescent="0.15">
      <c r="A622" s="4">
        <v>54</v>
      </c>
      <c r="B622" s="6"/>
      <c r="C622" s="41"/>
      <c r="D622" s="88">
        <v>7166</v>
      </c>
      <c r="E622" s="88">
        <v>5670</v>
      </c>
      <c r="F622" s="88">
        <v>4092</v>
      </c>
      <c r="G622" s="87">
        <v>3575</v>
      </c>
      <c r="H622" s="87">
        <v>2828</v>
      </c>
      <c r="J622" s="1" t="b">
        <v>1</v>
      </c>
      <c r="K622" s="1" t="b">
        <v>1</v>
      </c>
      <c r="L622" s="1" t="b">
        <v>1</v>
      </c>
      <c r="M622" s="1" t="b">
        <v>1</v>
      </c>
      <c r="N622" s="1" t="b">
        <v>1</v>
      </c>
    </row>
    <row r="623" spans="1:14" ht="14" hidden="1" x14ac:dyDescent="0.15">
      <c r="A623" s="4">
        <v>55</v>
      </c>
      <c r="B623" s="6"/>
      <c r="C623" s="41"/>
      <c r="D623" s="88">
        <v>7402</v>
      </c>
      <c r="E623" s="88">
        <v>5875</v>
      </c>
      <c r="F623" s="88">
        <v>4232</v>
      </c>
      <c r="G623" s="87">
        <v>3700</v>
      </c>
      <c r="H623" s="87">
        <v>2923</v>
      </c>
      <c r="J623" s="1" t="b">
        <v>1</v>
      </c>
      <c r="K623" s="1" t="b">
        <v>1</v>
      </c>
      <c r="L623" s="1" t="b">
        <v>1</v>
      </c>
      <c r="M623" s="1" t="b">
        <v>1</v>
      </c>
      <c r="N623" s="1" t="b">
        <v>1</v>
      </c>
    </row>
    <row r="624" spans="1:14" ht="14" hidden="1" x14ac:dyDescent="0.15">
      <c r="A624" s="4">
        <v>56</v>
      </c>
      <c r="B624" s="6"/>
      <c r="C624" s="41"/>
      <c r="D624" s="88">
        <v>7642</v>
      </c>
      <c r="E624" s="88">
        <v>6081</v>
      </c>
      <c r="F624" s="88">
        <v>4371</v>
      </c>
      <c r="G624" s="87">
        <v>3819</v>
      </c>
      <c r="H624" s="87">
        <v>3018</v>
      </c>
      <c r="J624" s="1" t="b">
        <v>1</v>
      </c>
      <c r="K624" s="1" t="b">
        <v>1</v>
      </c>
      <c r="L624" s="1" t="b">
        <v>1</v>
      </c>
      <c r="M624" s="1" t="b">
        <v>1</v>
      </c>
      <c r="N624" s="1" t="b">
        <v>1</v>
      </c>
    </row>
    <row r="625" spans="1:14" ht="14" hidden="1" x14ac:dyDescent="0.15">
      <c r="A625" s="4">
        <v>57</v>
      </c>
      <c r="B625" s="6"/>
      <c r="C625" s="41"/>
      <c r="D625" s="88">
        <v>7875</v>
      </c>
      <c r="E625" s="88">
        <v>6285</v>
      </c>
      <c r="F625" s="88">
        <v>4513</v>
      </c>
      <c r="G625" s="87">
        <v>3945</v>
      </c>
      <c r="H625" s="87">
        <v>3118</v>
      </c>
      <c r="J625" s="1" t="b">
        <v>1</v>
      </c>
      <c r="K625" s="1" t="b">
        <v>1</v>
      </c>
      <c r="L625" s="1" t="b">
        <v>1</v>
      </c>
      <c r="M625" s="1" t="b">
        <v>1</v>
      </c>
      <c r="N625" s="1" t="b">
        <v>1</v>
      </c>
    </row>
    <row r="626" spans="1:14" ht="14" hidden="1" x14ac:dyDescent="0.15">
      <c r="A626" s="4">
        <v>58</v>
      </c>
      <c r="B626" s="6"/>
      <c r="C626" s="41"/>
      <c r="D626" s="88">
        <v>8289</v>
      </c>
      <c r="E626" s="88">
        <v>6707</v>
      </c>
      <c r="F626" s="88">
        <v>4807</v>
      </c>
      <c r="G626" s="87">
        <v>4210</v>
      </c>
      <c r="H626" s="87">
        <v>3343</v>
      </c>
      <c r="J626" s="1" t="b">
        <v>1</v>
      </c>
      <c r="K626" s="1" t="b">
        <v>1</v>
      </c>
      <c r="L626" s="1" t="b">
        <v>1</v>
      </c>
      <c r="M626" s="1" t="b">
        <v>1</v>
      </c>
      <c r="N626" s="1" t="b">
        <v>1</v>
      </c>
    </row>
    <row r="627" spans="1:14" ht="14" hidden="1" x14ac:dyDescent="0.15">
      <c r="A627" s="4">
        <v>59</v>
      </c>
      <c r="B627" s="6"/>
      <c r="C627" s="41"/>
      <c r="D627" s="88">
        <v>8707</v>
      </c>
      <c r="E627" s="88">
        <v>7131</v>
      </c>
      <c r="F627" s="88">
        <v>5099</v>
      </c>
      <c r="G627" s="87">
        <v>4475</v>
      </c>
      <c r="H627" s="87">
        <v>3572</v>
      </c>
      <c r="J627" s="1" t="b">
        <v>1</v>
      </c>
      <c r="K627" s="1" t="b">
        <v>1</v>
      </c>
      <c r="L627" s="1" t="b">
        <v>1</v>
      </c>
      <c r="M627" s="1" t="b">
        <v>1</v>
      </c>
      <c r="N627" s="1" t="b">
        <v>1</v>
      </c>
    </row>
    <row r="628" spans="1:14" ht="14" hidden="1" x14ac:dyDescent="0.15">
      <c r="A628" s="4">
        <v>60</v>
      </c>
      <c r="B628" s="6"/>
      <c r="C628" s="41"/>
      <c r="D628" s="88">
        <v>9123</v>
      </c>
      <c r="E628" s="88">
        <v>7552</v>
      </c>
      <c r="F628" s="88">
        <v>5392</v>
      </c>
      <c r="G628" s="87">
        <v>4740</v>
      </c>
      <c r="H628" s="87">
        <v>3806</v>
      </c>
      <c r="J628" s="1" t="b">
        <v>1</v>
      </c>
      <c r="K628" s="1" t="b">
        <v>1</v>
      </c>
      <c r="L628" s="1" t="b">
        <v>1</v>
      </c>
      <c r="M628" s="1" t="b">
        <v>1</v>
      </c>
      <c r="N628" s="1" t="b">
        <v>1</v>
      </c>
    </row>
    <row r="629" spans="1:14" ht="14" hidden="1" x14ac:dyDescent="0.15">
      <c r="A629" s="4">
        <v>61</v>
      </c>
      <c r="B629" s="6"/>
      <c r="C629" s="41"/>
      <c r="D629" s="88">
        <v>9624</v>
      </c>
      <c r="E629" s="88">
        <v>7992</v>
      </c>
      <c r="F629" s="88">
        <v>5700</v>
      </c>
      <c r="G629" s="87">
        <v>5023</v>
      </c>
      <c r="H629" s="87">
        <v>4035</v>
      </c>
      <c r="J629" s="1" t="b">
        <v>1</v>
      </c>
      <c r="K629" s="1" t="b">
        <v>1</v>
      </c>
      <c r="L629" s="1" t="b">
        <v>1</v>
      </c>
      <c r="M629" s="1" t="b">
        <v>1</v>
      </c>
      <c r="N629" s="1" t="b">
        <v>1</v>
      </c>
    </row>
    <row r="630" spans="1:14" ht="14" hidden="1" x14ac:dyDescent="0.15">
      <c r="A630" s="4">
        <v>62</v>
      </c>
      <c r="B630" s="6"/>
      <c r="C630" s="41"/>
      <c r="D630" s="88">
        <v>10176</v>
      </c>
      <c r="E630" s="88">
        <v>8446</v>
      </c>
      <c r="F630" s="88">
        <v>6011</v>
      </c>
      <c r="G630" s="87">
        <v>5312</v>
      </c>
      <c r="H630" s="87">
        <v>4271</v>
      </c>
      <c r="J630" s="1" t="b">
        <v>1</v>
      </c>
      <c r="K630" s="1" t="b">
        <v>1</v>
      </c>
      <c r="L630" s="1" t="b">
        <v>1</v>
      </c>
      <c r="M630" s="1" t="b">
        <v>1</v>
      </c>
      <c r="N630" s="1" t="b">
        <v>1</v>
      </c>
    </row>
    <row r="631" spans="1:14" ht="14" hidden="1" x14ac:dyDescent="0.15">
      <c r="A631" s="4">
        <v>63</v>
      </c>
      <c r="B631" s="6"/>
      <c r="C631" s="41"/>
      <c r="D631" s="88">
        <v>10725</v>
      </c>
      <c r="E631" s="88">
        <v>8921</v>
      </c>
      <c r="F631" s="88">
        <v>6330</v>
      </c>
      <c r="G631" s="87">
        <v>5605</v>
      </c>
      <c r="H631" s="87">
        <v>4511</v>
      </c>
      <c r="J631" s="1" t="b">
        <v>1</v>
      </c>
      <c r="K631" s="1" t="b">
        <v>1</v>
      </c>
      <c r="L631" s="1" t="b">
        <v>1</v>
      </c>
      <c r="M631" s="1" t="b">
        <v>1</v>
      </c>
      <c r="N631" s="1" t="b">
        <v>1</v>
      </c>
    </row>
    <row r="632" spans="1:14" ht="14" hidden="1" x14ac:dyDescent="0.15">
      <c r="A632" s="4">
        <v>64</v>
      </c>
      <c r="B632" s="6"/>
      <c r="C632" s="41"/>
      <c r="D632" s="88">
        <v>11304</v>
      </c>
      <c r="E632" s="88">
        <v>9433</v>
      </c>
      <c r="F632" s="88">
        <v>6671</v>
      </c>
      <c r="G632" s="87">
        <v>5904</v>
      </c>
      <c r="H632" s="87">
        <v>4748</v>
      </c>
      <c r="J632" s="1" t="b">
        <v>1</v>
      </c>
      <c r="K632" s="1" t="b">
        <v>1</v>
      </c>
      <c r="L632" s="1" t="b">
        <v>1</v>
      </c>
      <c r="M632" s="1" t="b">
        <v>1</v>
      </c>
      <c r="N632" s="1" t="b">
        <v>1</v>
      </c>
    </row>
    <row r="633" spans="1:14" ht="14" hidden="1" x14ac:dyDescent="0.15">
      <c r="A633" s="4">
        <v>65</v>
      </c>
      <c r="B633" s="6"/>
      <c r="C633" s="41"/>
      <c r="D633" s="88">
        <v>11917</v>
      </c>
      <c r="E633" s="88">
        <v>9962</v>
      </c>
      <c r="F633" s="88">
        <v>7117</v>
      </c>
      <c r="G633" s="87">
        <v>6215</v>
      </c>
      <c r="H633" s="87">
        <v>4989</v>
      </c>
      <c r="J633" s="1" t="b">
        <v>1</v>
      </c>
      <c r="K633" s="1" t="b">
        <v>1</v>
      </c>
      <c r="L633" s="1" t="b">
        <v>1</v>
      </c>
      <c r="M633" s="1" t="b">
        <v>1</v>
      </c>
      <c r="N633" s="1" t="b">
        <v>1</v>
      </c>
    </row>
    <row r="634" spans="1:14" ht="14" hidden="1" x14ac:dyDescent="0.15">
      <c r="A634" s="4">
        <v>66</v>
      </c>
      <c r="B634" s="6"/>
      <c r="C634" s="41"/>
      <c r="D634" s="88">
        <v>12680</v>
      </c>
      <c r="E634" s="88">
        <v>10567</v>
      </c>
      <c r="F634" s="88">
        <v>7622</v>
      </c>
      <c r="G634" s="87">
        <v>6650</v>
      </c>
      <c r="H634" s="87">
        <v>5288</v>
      </c>
      <c r="J634" s="1" t="b">
        <v>1</v>
      </c>
      <c r="K634" s="1" t="b">
        <v>1</v>
      </c>
      <c r="L634" s="1" t="b">
        <v>1</v>
      </c>
      <c r="M634" s="1" t="b">
        <v>1</v>
      </c>
      <c r="N634" s="1" t="b">
        <v>1</v>
      </c>
    </row>
    <row r="635" spans="1:14" ht="14" hidden="1" x14ac:dyDescent="0.15">
      <c r="A635" s="4">
        <v>67</v>
      </c>
      <c r="B635" s="6"/>
      <c r="C635" s="41"/>
      <c r="D635" s="88">
        <v>13694</v>
      </c>
      <c r="E635" s="88">
        <v>11412</v>
      </c>
      <c r="F635" s="88">
        <v>8239</v>
      </c>
      <c r="G635" s="87">
        <v>7162</v>
      </c>
      <c r="H635" s="87">
        <v>5716</v>
      </c>
      <c r="J635" s="1" t="b">
        <v>1</v>
      </c>
      <c r="K635" s="1" t="b">
        <v>1</v>
      </c>
      <c r="L635" s="1" t="b">
        <v>1</v>
      </c>
      <c r="M635" s="1" t="b">
        <v>1</v>
      </c>
      <c r="N635" s="1" t="b">
        <v>1</v>
      </c>
    </row>
    <row r="636" spans="1:14" ht="14" hidden="1" x14ac:dyDescent="0.15">
      <c r="A636" s="4">
        <v>68</v>
      </c>
      <c r="B636" s="6"/>
      <c r="C636" s="41"/>
      <c r="D636" s="88">
        <v>14846</v>
      </c>
      <c r="E636" s="88">
        <v>12379</v>
      </c>
      <c r="F636" s="88">
        <v>8930</v>
      </c>
      <c r="G636" s="87">
        <v>7768</v>
      </c>
      <c r="H636" s="87">
        <v>6199</v>
      </c>
      <c r="J636" s="1" t="b">
        <v>1</v>
      </c>
      <c r="K636" s="1" t="b">
        <v>1</v>
      </c>
      <c r="L636" s="1" t="b">
        <v>1</v>
      </c>
      <c r="M636" s="1" t="b">
        <v>1</v>
      </c>
      <c r="N636" s="1" t="b">
        <v>1</v>
      </c>
    </row>
    <row r="637" spans="1:14" ht="14" hidden="1" x14ac:dyDescent="0.15">
      <c r="A637" s="4">
        <v>69</v>
      </c>
      <c r="B637" s="6"/>
      <c r="C637" s="41"/>
      <c r="D637" s="88">
        <v>16209</v>
      </c>
      <c r="E637" s="88">
        <v>13513</v>
      </c>
      <c r="F637" s="88">
        <v>9752</v>
      </c>
      <c r="G637" s="87">
        <v>8479</v>
      </c>
      <c r="H637" s="87">
        <v>6766</v>
      </c>
      <c r="J637" s="1" t="b">
        <v>1</v>
      </c>
      <c r="K637" s="1" t="b">
        <v>1</v>
      </c>
      <c r="L637" s="1" t="b">
        <v>1</v>
      </c>
      <c r="M637" s="1" t="b">
        <v>1</v>
      </c>
      <c r="N637" s="1" t="b">
        <v>1</v>
      </c>
    </row>
    <row r="638" spans="1:14" ht="14" hidden="1" x14ac:dyDescent="0.15">
      <c r="A638" s="4">
        <v>70</v>
      </c>
      <c r="B638" s="6"/>
      <c r="C638" s="41"/>
      <c r="D638" s="88">
        <v>17772</v>
      </c>
      <c r="E638" s="88">
        <v>15038</v>
      </c>
      <c r="F638" s="88">
        <v>10635</v>
      </c>
      <c r="G638" s="87">
        <v>9342</v>
      </c>
      <c r="H638" s="87">
        <v>7443</v>
      </c>
      <c r="J638" s="1" t="b">
        <v>1</v>
      </c>
      <c r="K638" s="1" t="b">
        <v>1</v>
      </c>
      <c r="L638" s="1" t="b">
        <v>1</v>
      </c>
      <c r="M638" s="1" t="b">
        <v>1</v>
      </c>
      <c r="N638" s="1" t="b">
        <v>1</v>
      </c>
    </row>
    <row r="639" spans="1:14" ht="14" hidden="1" x14ac:dyDescent="0.15">
      <c r="A639" s="4">
        <v>71</v>
      </c>
      <c r="B639" s="6"/>
      <c r="C639" s="41"/>
      <c r="D639" s="88">
        <v>19571</v>
      </c>
      <c r="E639" s="88">
        <v>16569</v>
      </c>
      <c r="F639" s="88">
        <v>11779</v>
      </c>
      <c r="G639" s="87">
        <v>10291</v>
      </c>
      <c r="H639" s="87">
        <v>8203</v>
      </c>
      <c r="J639" s="1" t="b">
        <v>1</v>
      </c>
      <c r="K639" s="1" t="b">
        <v>1</v>
      </c>
      <c r="L639" s="1" t="b">
        <v>1</v>
      </c>
      <c r="M639" s="1" t="b">
        <v>1</v>
      </c>
      <c r="N639" s="1" t="b">
        <v>1</v>
      </c>
    </row>
    <row r="640" spans="1:14" ht="14" hidden="1" x14ac:dyDescent="0.15">
      <c r="A640" s="4">
        <v>72</v>
      </c>
      <c r="B640" s="6"/>
      <c r="C640" s="41"/>
      <c r="D640" s="88">
        <v>21649</v>
      </c>
      <c r="E640" s="88">
        <v>18323</v>
      </c>
      <c r="F640" s="88">
        <v>13032</v>
      </c>
      <c r="G640" s="87">
        <v>11391</v>
      </c>
      <c r="H640" s="87">
        <v>9079</v>
      </c>
      <c r="J640" s="1" t="b">
        <v>1</v>
      </c>
      <c r="K640" s="1" t="b">
        <v>1</v>
      </c>
      <c r="L640" s="1" t="b">
        <v>1</v>
      </c>
      <c r="M640" s="1" t="b">
        <v>1</v>
      </c>
      <c r="N640" s="1" t="b">
        <v>1</v>
      </c>
    </row>
    <row r="641" spans="1:14" ht="14" hidden="1" x14ac:dyDescent="0.15">
      <c r="A641" s="4">
        <v>73</v>
      </c>
      <c r="B641" s="6"/>
      <c r="C641" s="41"/>
      <c r="D641" s="88">
        <v>24038</v>
      </c>
      <c r="E641" s="88">
        <v>20332</v>
      </c>
      <c r="F641" s="88">
        <v>14468</v>
      </c>
      <c r="G641" s="87">
        <v>12643</v>
      </c>
      <c r="H641" s="87">
        <v>10080</v>
      </c>
      <c r="J641" s="1" t="b">
        <v>1</v>
      </c>
      <c r="K641" s="1" t="b">
        <v>1</v>
      </c>
      <c r="L641" s="1" t="b">
        <v>1</v>
      </c>
      <c r="M641" s="1" t="b">
        <v>1</v>
      </c>
      <c r="N641" s="1" t="b">
        <v>1</v>
      </c>
    </row>
    <row r="642" spans="1:14" ht="14" hidden="1" x14ac:dyDescent="0.15">
      <c r="A642" s="4">
        <v>74</v>
      </c>
      <c r="B642" s="6"/>
      <c r="C642" s="41"/>
      <c r="D642" s="88">
        <v>26800</v>
      </c>
      <c r="E642" s="88">
        <v>22670</v>
      </c>
      <c r="F642" s="88">
        <v>16134</v>
      </c>
      <c r="G642" s="87">
        <v>14053</v>
      </c>
      <c r="H642" s="87">
        <v>11239</v>
      </c>
      <c r="J642" s="1" t="b">
        <v>1</v>
      </c>
      <c r="K642" s="1" t="b">
        <v>1</v>
      </c>
      <c r="L642" s="1" t="b">
        <v>1</v>
      </c>
      <c r="M642" s="1" t="b">
        <v>1</v>
      </c>
      <c r="N642" s="1" t="b">
        <v>1</v>
      </c>
    </row>
    <row r="643" spans="1:14" ht="14" hidden="1" x14ac:dyDescent="0.15">
      <c r="A643" s="4">
        <v>75</v>
      </c>
      <c r="B643" s="6"/>
      <c r="C643" s="41"/>
      <c r="D643" s="88">
        <v>29917</v>
      </c>
      <c r="E643" s="88">
        <v>26347</v>
      </c>
      <c r="F643" s="88">
        <v>18615</v>
      </c>
      <c r="G643" s="87">
        <v>16118</v>
      </c>
      <c r="H643" s="87">
        <v>12482</v>
      </c>
      <c r="J643" s="1" t="b">
        <v>1</v>
      </c>
      <c r="K643" s="1" t="b">
        <v>1</v>
      </c>
      <c r="L643" s="1" t="b">
        <v>1</v>
      </c>
      <c r="M643" s="1" t="b">
        <v>1</v>
      </c>
      <c r="N643" s="1" t="b">
        <v>1</v>
      </c>
    </row>
    <row r="644" spans="1:14" ht="14" hidden="1" x14ac:dyDescent="0.15">
      <c r="A644" s="4">
        <v>76</v>
      </c>
      <c r="B644" s="6"/>
      <c r="C644" s="41"/>
      <c r="D644" s="88">
        <v>35361</v>
      </c>
      <c r="E644" s="88">
        <v>31130</v>
      </c>
      <c r="F644" s="88">
        <v>21611</v>
      </c>
      <c r="G644" s="87">
        <v>18632</v>
      </c>
      <c r="H644" s="87">
        <v>14404</v>
      </c>
      <c r="J644" s="1" t="b">
        <v>1</v>
      </c>
      <c r="K644" s="1" t="b">
        <v>1</v>
      </c>
      <c r="L644" s="1" t="b">
        <v>1</v>
      </c>
      <c r="M644" s="1" t="b">
        <v>1</v>
      </c>
      <c r="N644" s="1" t="b">
        <v>1</v>
      </c>
    </row>
    <row r="645" spans="1:14" ht="14" hidden="1" x14ac:dyDescent="0.15">
      <c r="A645" s="4">
        <v>77</v>
      </c>
      <c r="B645" s="6"/>
      <c r="C645" s="41"/>
      <c r="D645" s="88">
        <v>40933</v>
      </c>
      <c r="E645" s="88">
        <v>36021</v>
      </c>
      <c r="F645" s="88">
        <v>25239</v>
      </c>
      <c r="G645" s="87">
        <v>21758</v>
      </c>
      <c r="H645" s="87">
        <v>16516</v>
      </c>
      <c r="J645" s="1" t="b">
        <v>1</v>
      </c>
      <c r="K645" s="1" t="b">
        <v>1</v>
      </c>
      <c r="L645" s="1" t="b">
        <v>1</v>
      </c>
      <c r="M645" s="1" t="b">
        <v>1</v>
      </c>
      <c r="N645" s="1" t="b">
        <v>1</v>
      </c>
    </row>
    <row r="646" spans="1:14" ht="14" hidden="1" x14ac:dyDescent="0.15">
      <c r="A646" s="4">
        <v>78</v>
      </c>
      <c r="B646" s="6"/>
      <c r="C646" s="41"/>
      <c r="D646" s="88">
        <v>47598</v>
      </c>
      <c r="E646" s="88">
        <v>41134</v>
      </c>
      <c r="F646" s="88">
        <v>29185</v>
      </c>
      <c r="G646" s="87">
        <v>25161</v>
      </c>
      <c r="H646" s="87">
        <v>18915</v>
      </c>
      <c r="J646" s="1" t="b">
        <v>1</v>
      </c>
      <c r="K646" s="1" t="b">
        <v>1</v>
      </c>
      <c r="L646" s="1" t="b">
        <v>1</v>
      </c>
      <c r="M646" s="1" t="b">
        <v>1</v>
      </c>
      <c r="N646" s="1" t="b">
        <v>1</v>
      </c>
    </row>
    <row r="647" spans="1:14" ht="14" hidden="1" x14ac:dyDescent="0.15">
      <c r="A647" s="4">
        <v>79</v>
      </c>
      <c r="B647" s="6"/>
      <c r="C647" s="41"/>
      <c r="D647" s="88">
        <v>54395</v>
      </c>
      <c r="E647" s="88">
        <v>46693</v>
      </c>
      <c r="F647" s="88">
        <v>34073</v>
      </c>
      <c r="G647" s="87">
        <v>29375</v>
      </c>
      <c r="H647" s="87">
        <v>21605</v>
      </c>
      <c r="J647" s="1" t="b">
        <v>1</v>
      </c>
      <c r="K647" s="1" t="b">
        <v>1</v>
      </c>
      <c r="L647" s="1" t="b">
        <v>1</v>
      </c>
      <c r="M647" s="1" t="b">
        <v>1</v>
      </c>
      <c r="N647" s="1" t="b">
        <v>1</v>
      </c>
    </row>
    <row r="648" spans="1:14" ht="14" hidden="1" x14ac:dyDescent="0.15">
      <c r="A648" s="4">
        <v>80</v>
      </c>
      <c r="B648" s="6"/>
      <c r="C648" s="41"/>
      <c r="D648" s="88">
        <v>62014</v>
      </c>
      <c r="E648" s="88">
        <v>53365</v>
      </c>
      <c r="F648" s="88">
        <v>39281</v>
      </c>
      <c r="G648" s="87">
        <v>33862</v>
      </c>
      <c r="H648" s="87">
        <v>24388</v>
      </c>
      <c r="J648" s="1" t="b">
        <v>1</v>
      </c>
      <c r="K648" s="1" t="b">
        <v>1</v>
      </c>
      <c r="L648" s="1" t="b">
        <v>1</v>
      </c>
      <c r="M648" s="1" t="b">
        <v>1</v>
      </c>
      <c r="N648" s="1" t="b">
        <v>1</v>
      </c>
    </row>
    <row r="649" spans="1:14" ht="14" hidden="1" x14ac:dyDescent="0.15">
      <c r="A649" s="4">
        <v>1</v>
      </c>
      <c r="B649" s="6" t="s">
        <v>5</v>
      </c>
      <c r="C649" s="41"/>
      <c r="D649" s="89">
        <v>1231</v>
      </c>
      <c r="E649" s="89">
        <v>1016</v>
      </c>
      <c r="F649" s="89">
        <v>714</v>
      </c>
      <c r="G649" s="84">
        <v>620</v>
      </c>
      <c r="H649" s="84">
        <v>525</v>
      </c>
      <c r="J649" s="1" t="b">
        <v>1</v>
      </c>
      <c r="K649" s="1" t="b">
        <v>1</v>
      </c>
      <c r="L649" s="1" t="b">
        <v>1</v>
      </c>
      <c r="M649" s="1" t="b">
        <v>1</v>
      </c>
      <c r="N649" s="1" t="b">
        <v>1</v>
      </c>
    </row>
    <row r="650" spans="1:14" ht="14" hidden="1" x14ac:dyDescent="0.15">
      <c r="A650" s="4">
        <v>2</v>
      </c>
      <c r="B650" s="6" t="s">
        <v>1</v>
      </c>
      <c r="C650" s="41"/>
      <c r="D650" s="88">
        <v>2072</v>
      </c>
      <c r="E650" s="88">
        <v>1512</v>
      </c>
      <c r="F650" s="88">
        <v>1133</v>
      </c>
      <c r="G650" s="84">
        <v>976</v>
      </c>
      <c r="H650" s="84">
        <v>837</v>
      </c>
      <c r="J650" s="1" t="b">
        <v>1</v>
      </c>
      <c r="K650" s="1" t="b">
        <v>1</v>
      </c>
      <c r="L650" s="1" t="b">
        <v>1</v>
      </c>
      <c r="M650" s="1" t="b">
        <v>1</v>
      </c>
      <c r="N650" s="1" t="b">
        <v>1</v>
      </c>
    </row>
    <row r="651" spans="1:14" ht="14" hidden="1" x14ac:dyDescent="0.15">
      <c r="A651" s="4">
        <v>3</v>
      </c>
      <c r="B651" s="6" t="s">
        <v>6</v>
      </c>
      <c r="C651" s="41"/>
      <c r="D651" s="88">
        <v>3047</v>
      </c>
      <c r="E651" s="88">
        <v>2172</v>
      </c>
      <c r="F651" s="88">
        <v>1639</v>
      </c>
      <c r="G651" s="84">
        <v>1419</v>
      </c>
      <c r="H651" s="84">
        <v>1209</v>
      </c>
      <c r="J651" s="1" t="b">
        <v>1</v>
      </c>
      <c r="K651" s="1" t="b">
        <v>1</v>
      </c>
      <c r="L651" s="1" t="b">
        <v>1</v>
      </c>
      <c r="M651" s="1" t="b">
        <v>1</v>
      </c>
      <c r="N651" s="1" t="b">
        <v>1</v>
      </c>
    </row>
    <row r="652" spans="1:14" hidden="1" x14ac:dyDescent="0.15">
      <c r="A652" s="4">
        <v>1</v>
      </c>
      <c r="B652" s="6" t="s">
        <v>3</v>
      </c>
      <c r="C652" s="41"/>
      <c r="D652" s="7">
        <v>225</v>
      </c>
      <c r="E652" s="7">
        <v>225</v>
      </c>
      <c r="F652" s="7">
        <v>225</v>
      </c>
      <c r="G652" s="7">
        <v>225</v>
      </c>
      <c r="H652" s="8">
        <v>225</v>
      </c>
    </row>
    <row r="653" spans="1:14" hidden="1" x14ac:dyDescent="0.15">
      <c r="A653" s="4">
        <v>1</v>
      </c>
      <c r="B653" s="6" t="s">
        <v>2</v>
      </c>
      <c r="C653" s="41"/>
      <c r="D653" s="7">
        <v>300</v>
      </c>
      <c r="E653" s="7">
        <v>300</v>
      </c>
      <c r="F653" s="7">
        <v>300</v>
      </c>
      <c r="G653" s="7">
        <v>300</v>
      </c>
      <c r="H653" s="8">
        <v>300</v>
      </c>
    </row>
    <row r="654" spans="1:14" hidden="1" x14ac:dyDescent="0.15">
      <c r="A654" s="4"/>
      <c r="H654" s="10"/>
    </row>
    <row r="655" spans="1:14" ht="18" hidden="1" x14ac:dyDescent="0.2">
      <c r="A655" s="171" t="s">
        <v>25</v>
      </c>
      <c r="B655" s="172"/>
      <c r="C655" s="172"/>
      <c r="D655" s="172"/>
      <c r="E655" s="172"/>
      <c r="F655" s="172"/>
      <c r="G655" s="172"/>
      <c r="H655" s="173"/>
    </row>
    <row r="656" spans="1:14" hidden="1" x14ac:dyDescent="0.15">
      <c r="A656" s="174" t="s">
        <v>0</v>
      </c>
      <c r="B656" s="175"/>
      <c r="C656" s="175"/>
      <c r="D656" s="175"/>
      <c r="E656" s="175"/>
      <c r="F656" s="175"/>
      <c r="G656" s="175"/>
      <c r="H656" s="20"/>
    </row>
    <row r="657" spans="1:8" hidden="1" x14ac:dyDescent="0.15">
      <c r="A657" s="4" t="s">
        <v>4</v>
      </c>
      <c r="B657" s="5" t="s">
        <v>4</v>
      </c>
      <c r="C657" s="40"/>
      <c r="D657" s="21" t="s">
        <v>20</v>
      </c>
      <c r="E657" s="21" t="s">
        <v>21</v>
      </c>
      <c r="F657" s="21" t="s">
        <v>22</v>
      </c>
      <c r="G657" s="21" t="s">
        <v>23</v>
      </c>
      <c r="H657" s="20" t="s">
        <v>24</v>
      </c>
    </row>
    <row r="658" spans="1:8" hidden="1" x14ac:dyDescent="0.15">
      <c r="A658" s="4">
        <v>18</v>
      </c>
      <c r="B658" s="6"/>
      <c r="C658" s="41"/>
      <c r="D658" s="7">
        <f t="shared" ref="D658:H658" si="210">+D586*$L$2</f>
        <v>1478.17</v>
      </c>
      <c r="E658" s="7">
        <f t="shared" si="210"/>
        <v>1144.8</v>
      </c>
      <c r="F658" s="7">
        <f t="shared" si="210"/>
        <v>884.04000000000008</v>
      </c>
      <c r="G658" s="7">
        <f t="shared" si="210"/>
        <v>765.32</v>
      </c>
      <c r="H658" s="8">
        <f t="shared" si="210"/>
        <v>584.06000000000006</v>
      </c>
    </row>
    <row r="659" spans="1:8" hidden="1" x14ac:dyDescent="0.15">
      <c r="A659" s="4">
        <v>19</v>
      </c>
      <c r="B659" s="6"/>
      <c r="C659" s="41"/>
      <c r="D659" s="7">
        <f t="shared" ref="D659:H659" si="211">+D587*$L$2</f>
        <v>1516.8600000000001</v>
      </c>
      <c r="E659" s="7">
        <f t="shared" si="211"/>
        <v>1179.78</v>
      </c>
      <c r="F659" s="7">
        <f t="shared" si="211"/>
        <v>910.01</v>
      </c>
      <c r="G659" s="7">
        <f t="shared" si="211"/>
        <v>786.5200000000001</v>
      </c>
      <c r="H659" s="8">
        <f t="shared" si="211"/>
        <v>600.49</v>
      </c>
    </row>
    <row r="660" spans="1:8" hidden="1" x14ac:dyDescent="0.15">
      <c r="A660" s="4">
        <v>20</v>
      </c>
      <c r="B660" s="6"/>
      <c r="C660" s="41"/>
      <c r="D660" s="7">
        <f t="shared" ref="D660:H660" si="212">+D588*$L$2</f>
        <v>1556.6100000000001</v>
      </c>
      <c r="E660" s="7">
        <f t="shared" si="212"/>
        <v>1214.76</v>
      </c>
      <c r="F660" s="7">
        <f t="shared" si="212"/>
        <v>935.98</v>
      </c>
      <c r="G660" s="7">
        <f t="shared" si="212"/>
        <v>811.43000000000006</v>
      </c>
      <c r="H660" s="8">
        <f t="shared" si="212"/>
        <v>615.86</v>
      </c>
    </row>
    <row r="661" spans="1:8" hidden="1" x14ac:dyDescent="0.15">
      <c r="A661" s="4">
        <v>21</v>
      </c>
      <c r="B661" s="6"/>
      <c r="C661" s="41"/>
      <c r="D661" s="7">
        <f t="shared" ref="D661:H661" si="213">+D589*$L$2</f>
        <v>1599.01</v>
      </c>
      <c r="E661" s="7">
        <f t="shared" si="213"/>
        <v>1252.92</v>
      </c>
      <c r="F661" s="7">
        <f t="shared" si="213"/>
        <v>962.48</v>
      </c>
      <c r="G661" s="7">
        <f t="shared" si="213"/>
        <v>833.16000000000008</v>
      </c>
      <c r="H661" s="8">
        <f t="shared" si="213"/>
        <v>633.35</v>
      </c>
    </row>
    <row r="662" spans="1:8" hidden="1" x14ac:dyDescent="0.15">
      <c r="A662" s="4">
        <v>22</v>
      </c>
      <c r="B662" s="6"/>
      <c r="C662" s="41"/>
      <c r="D662" s="7">
        <f t="shared" ref="D662:H662" si="214">+D590*$L$2</f>
        <v>1640.3500000000001</v>
      </c>
      <c r="E662" s="7">
        <f t="shared" si="214"/>
        <v>1292.1400000000001</v>
      </c>
      <c r="F662" s="7">
        <f t="shared" si="214"/>
        <v>989.5100000000001</v>
      </c>
      <c r="G662" s="7">
        <f t="shared" si="214"/>
        <v>856.48</v>
      </c>
      <c r="H662" s="8">
        <f t="shared" si="214"/>
        <v>650.31000000000006</v>
      </c>
    </row>
    <row r="663" spans="1:8" hidden="1" x14ac:dyDescent="0.15">
      <c r="A663" s="4">
        <v>23</v>
      </c>
      <c r="B663" s="6"/>
      <c r="C663" s="41"/>
      <c r="D663" s="7">
        <f t="shared" ref="D663:H663" si="215">+D591*$L$2</f>
        <v>1681.69</v>
      </c>
      <c r="E663" s="7">
        <f t="shared" si="215"/>
        <v>1329.24</v>
      </c>
      <c r="F663" s="7">
        <f t="shared" si="215"/>
        <v>1018.6600000000001</v>
      </c>
      <c r="G663" s="7">
        <f t="shared" si="215"/>
        <v>881.92000000000007</v>
      </c>
      <c r="H663" s="8">
        <f t="shared" si="215"/>
        <v>669.39</v>
      </c>
    </row>
    <row r="664" spans="1:8" hidden="1" x14ac:dyDescent="0.15">
      <c r="A664" s="4">
        <v>24</v>
      </c>
      <c r="B664" s="6"/>
      <c r="C664" s="41"/>
      <c r="D664" s="7">
        <f t="shared" ref="D664:H664" si="216">+D592*$L$2</f>
        <v>1725.68</v>
      </c>
      <c r="E664" s="7">
        <f t="shared" si="216"/>
        <v>1367.93</v>
      </c>
      <c r="F664" s="7">
        <f t="shared" si="216"/>
        <v>1045.1600000000001</v>
      </c>
      <c r="G664" s="7">
        <f t="shared" si="216"/>
        <v>904.18000000000006</v>
      </c>
      <c r="H664" s="8">
        <f t="shared" si="216"/>
        <v>686.35</v>
      </c>
    </row>
    <row r="665" spans="1:8" hidden="1" x14ac:dyDescent="0.15">
      <c r="A665" s="4">
        <v>25</v>
      </c>
      <c r="B665" s="6"/>
      <c r="C665" s="41"/>
      <c r="D665" s="7">
        <f t="shared" ref="D665:H665" si="217">+D593*$L$2</f>
        <v>1765.43</v>
      </c>
      <c r="E665" s="7">
        <f t="shared" si="217"/>
        <v>1407.68</v>
      </c>
      <c r="F665" s="7">
        <f t="shared" si="217"/>
        <v>1072.72</v>
      </c>
      <c r="G665" s="7">
        <f t="shared" si="217"/>
        <v>929.09</v>
      </c>
      <c r="H665" s="8">
        <f t="shared" si="217"/>
        <v>703.84</v>
      </c>
    </row>
    <row r="666" spans="1:8" hidden="1" x14ac:dyDescent="0.15">
      <c r="A666" s="4">
        <v>26</v>
      </c>
      <c r="B666" s="6"/>
      <c r="C666" s="41"/>
      <c r="D666" s="7">
        <f t="shared" ref="D666:H666" si="218">+D594*$L$2</f>
        <v>1809.42</v>
      </c>
      <c r="E666" s="7">
        <f t="shared" si="218"/>
        <v>1445.8400000000001</v>
      </c>
      <c r="F666" s="7">
        <f t="shared" si="218"/>
        <v>1101.3400000000001</v>
      </c>
      <c r="G666" s="7">
        <f t="shared" si="218"/>
        <v>951.88</v>
      </c>
      <c r="H666" s="8">
        <f t="shared" si="218"/>
        <v>720.27</v>
      </c>
    </row>
    <row r="667" spans="1:8" hidden="1" x14ac:dyDescent="0.15">
      <c r="A667" s="4">
        <v>27</v>
      </c>
      <c r="B667" s="6"/>
      <c r="C667" s="41"/>
      <c r="D667" s="7">
        <f t="shared" ref="D667:H667" si="219">+D595*$L$2</f>
        <v>1850.76</v>
      </c>
      <c r="E667" s="7">
        <f t="shared" si="219"/>
        <v>1483.47</v>
      </c>
      <c r="F667" s="7">
        <f t="shared" si="219"/>
        <v>1127.31</v>
      </c>
      <c r="G667" s="7">
        <f t="shared" si="219"/>
        <v>976.2600000000001</v>
      </c>
      <c r="H667" s="8">
        <f t="shared" si="219"/>
        <v>738.29000000000008</v>
      </c>
    </row>
    <row r="668" spans="1:8" hidden="1" x14ac:dyDescent="0.15">
      <c r="A668" s="4">
        <v>28</v>
      </c>
      <c r="B668" s="6"/>
      <c r="C668" s="41"/>
      <c r="D668" s="7">
        <f t="shared" ref="D668:H668" si="220">+D596*$L$2</f>
        <v>1918.6000000000001</v>
      </c>
      <c r="E668" s="7">
        <f t="shared" si="220"/>
        <v>1534.88</v>
      </c>
      <c r="F668" s="7">
        <f t="shared" si="220"/>
        <v>1145.8600000000001</v>
      </c>
      <c r="G668" s="7">
        <f t="shared" si="220"/>
        <v>996.93000000000006</v>
      </c>
      <c r="H668" s="8">
        <f t="shared" si="220"/>
        <v>765.85</v>
      </c>
    </row>
    <row r="669" spans="1:8" hidden="1" x14ac:dyDescent="0.15">
      <c r="A669" s="4">
        <v>29</v>
      </c>
      <c r="B669" s="6"/>
      <c r="C669" s="41"/>
      <c r="D669" s="7">
        <f t="shared" ref="D669:H669" si="221">+D597*$L$2</f>
        <v>1986.97</v>
      </c>
      <c r="E669" s="7">
        <f t="shared" si="221"/>
        <v>1586.8200000000002</v>
      </c>
      <c r="F669" s="7">
        <f t="shared" si="221"/>
        <v>1164.4100000000001</v>
      </c>
      <c r="G669" s="7">
        <f t="shared" si="221"/>
        <v>1017.6</v>
      </c>
      <c r="H669" s="8">
        <f t="shared" si="221"/>
        <v>795</v>
      </c>
    </row>
    <row r="670" spans="1:8" hidden="1" x14ac:dyDescent="0.15">
      <c r="A670" s="4">
        <v>30</v>
      </c>
      <c r="B670" s="6"/>
      <c r="C670" s="41"/>
      <c r="D670" s="7">
        <f t="shared" ref="D670:H670" si="222">+D598*$L$2</f>
        <v>2055.87</v>
      </c>
      <c r="E670" s="7">
        <f t="shared" si="222"/>
        <v>1636.1100000000001</v>
      </c>
      <c r="F670" s="7">
        <f t="shared" si="222"/>
        <v>1182.96</v>
      </c>
      <c r="G670" s="7">
        <f t="shared" si="222"/>
        <v>1036.1500000000001</v>
      </c>
      <c r="H670" s="8">
        <f t="shared" si="222"/>
        <v>822.56000000000006</v>
      </c>
    </row>
    <row r="671" spans="1:8" hidden="1" x14ac:dyDescent="0.15">
      <c r="A671" s="4">
        <v>31</v>
      </c>
      <c r="B671" s="6"/>
      <c r="C671" s="41"/>
      <c r="D671" s="7">
        <f t="shared" ref="D671:H671" si="223">+D599*$L$2</f>
        <v>2124.2400000000002</v>
      </c>
      <c r="E671" s="7">
        <f t="shared" si="223"/>
        <v>1688.0500000000002</v>
      </c>
      <c r="F671" s="7">
        <f t="shared" si="223"/>
        <v>1199.92</v>
      </c>
      <c r="G671" s="7">
        <f t="shared" si="223"/>
        <v>1056.29</v>
      </c>
      <c r="H671" s="8">
        <f t="shared" si="223"/>
        <v>850.12</v>
      </c>
    </row>
    <row r="672" spans="1:8" hidden="1" x14ac:dyDescent="0.15">
      <c r="A672" s="4">
        <v>32</v>
      </c>
      <c r="B672" s="6"/>
      <c r="C672" s="41"/>
      <c r="D672" s="7">
        <f t="shared" ref="D672:H672" si="224">+D600*$L$2</f>
        <v>2192.08</v>
      </c>
      <c r="E672" s="7">
        <f t="shared" si="224"/>
        <v>1739.46</v>
      </c>
      <c r="F672" s="7">
        <f t="shared" si="224"/>
        <v>1218.47</v>
      </c>
      <c r="G672" s="7">
        <f t="shared" si="224"/>
        <v>1078.55</v>
      </c>
      <c r="H672" s="8">
        <f t="shared" si="224"/>
        <v>878.21</v>
      </c>
    </row>
    <row r="673" spans="1:8" hidden="1" x14ac:dyDescent="0.15">
      <c r="A673" s="4">
        <v>33</v>
      </c>
      <c r="B673" s="6"/>
      <c r="C673" s="41"/>
      <c r="D673" s="7">
        <f t="shared" ref="D673:H673" si="225">+D601*$L$2</f>
        <v>2235.54</v>
      </c>
      <c r="E673" s="7">
        <f t="shared" si="225"/>
        <v>1777.6200000000001</v>
      </c>
      <c r="F673" s="7">
        <f t="shared" si="225"/>
        <v>1250.27</v>
      </c>
      <c r="G673" s="7">
        <f t="shared" si="225"/>
        <v>1100.28</v>
      </c>
      <c r="H673" s="8">
        <f t="shared" si="225"/>
        <v>899.94</v>
      </c>
    </row>
    <row r="674" spans="1:8" hidden="1" x14ac:dyDescent="0.15">
      <c r="A674" s="4">
        <v>34</v>
      </c>
      <c r="B674" s="6"/>
      <c r="C674" s="41"/>
      <c r="D674" s="7">
        <f t="shared" ref="D674:H674" si="226">+D602*$L$2</f>
        <v>2283.77</v>
      </c>
      <c r="E674" s="7">
        <f t="shared" si="226"/>
        <v>1815.25</v>
      </c>
      <c r="F674" s="7">
        <f t="shared" si="226"/>
        <v>1278.8900000000001</v>
      </c>
      <c r="G674" s="7">
        <f t="shared" si="226"/>
        <v>1119.8900000000001</v>
      </c>
      <c r="H674" s="8">
        <f t="shared" si="226"/>
        <v>919.55000000000007</v>
      </c>
    </row>
    <row r="675" spans="1:8" hidden="1" x14ac:dyDescent="0.15">
      <c r="A675" s="4">
        <v>35</v>
      </c>
      <c r="B675" s="6"/>
      <c r="C675" s="41"/>
      <c r="D675" s="7">
        <f t="shared" ref="D675:H675" si="227">+D603*$L$2</f>
        <v>2327.7600000000002</v>
      </c>
      <c r="E675" s="7">
        <f t="shared" si="227"/>
        <v>1852.88</v>
      </c>
      <c r="F675" s="7">
        <f t="shared" si="227"/>
        <v>1310.69</v>
      </c>
      <c r="G675" s="7">
        <f t="shared" si="227"/>
        <v>1143.21</v>
      </c>
      <c r="H675" s="8">
        <f t="shared" si="227"/>
        <v>941.28000000000009</v>
      </c>
    </row>
    <row r="676" spans="1:8" hidden="1" x14ac:dyDescent="0.15">
      <c r="A676" s="4">
        <v>36</v>
      </c>
      <c r="B676" s="6"/>
      <c r="C676" s="41"/>
      <c r="D676" s="7">
        <f t="shared" ref="D676:H676" si="228">+D604*$L$2</f>
        <v>2372.81</v>
      </c>
      <c r="E676" s="7">
        <f t="shared" si="228"/>
        <v>1890.51</v>
      </c>
      <c r="F676" s="7">
        <f t="shared" si="228"/>
        <v>1340.9</v>
      </c>
      <c r="G676" s="7">
        <f t="shared" si="228"/>
        <v>1164.4100000000001</v>
      </c>
      <c r="H676" s="8">
        <f t="shared" si="228"/>
        <v>961.95</v>
      </c>
    </row>
    <row r="677" spans="1:8" hidden="1" x14ac:dyDescent="0.15">
      <c r="A677" s="4">
        <v>37</v>
      </c>
      <c r="B677" s="6"/>
      <c r="C677" s="41"/>
      <c r="D677" s="7">
        <f t="shared" ref="D677:H677" si="229">+D605*$L$2</f>
        <v>2420.5100000000002</v>
      </c>
      <c r="E677" s="7">
        <f t="shared" si="229"/>
        <v>1928.14</v>
      </c>
      <c r="F677" s="7">
        <f t="shared" si="229"/>
        <v>1372.17</v>
      </c>
      <c r="G677" s="7">
        <f t="shared" si="229"/>
        <v>1187.73</v>
      </c>
      <c r="H677" s="8">
        <f t="shared" si="229"/>
        <v>982.09</v>
      </c>
    </row>
    <row r="678" spans="1:8" hidden="1" x14ac:dyDescent="0.15">
      <c r="A678" s="4">
        <v>38</v>
      </c>
      <c r="B678" s="6"/>
      <c r="C678" s="41"/>
      <c r="D678" s="7">
        <f t="shared" ref="D678:H678" si="230">+D606*$L$2</f>
        <v>2463.9700000000003</v>
      </c>
      <c r="E678" s="7">
        <f t="shared" si="230"/>
        <v>1972.13</v>
      </c>
      <c r="F678" s="7">
        <f t="shared" si="230"/>
        <v>1394.43</v>
      </c>
      <c r="G678" s="7">
        <f t="shared" si="230"/>
        <v>1209.46</v>
      </c>
      <c r="H678" s="8">
        <f t="shared" si="230"/>
        <v>1001.1700000000001</v>
      </c>
    </row>
    <row r="679" spans="1:8" hidden="1" x14ac:dyDescent="0.15">
      <c r="A679" s="4">
        <v>39</v>
      </c>
      <c r="B679" s="6"/>
      <c r="C679" s="41"/>
      <c r="D679" s="7">
        <f t="shared" ref="D679:H679" si="231">+D607*$L$2</f>
        <v>2509.02</v>
      </c>
      <c r="E679" s="7">
        <f t="shared" si="231"/>
        <v>2014.5300000000002</v>
      </c>
      <c r="F679" s="7">
        <f t="shared" si="231"/>
        <v>1418.8100000000002</v>
      </c>
      <c r="G679" s="7">
        <f t="shared" si="231"/>
        <v>1232.78</v>
      </c>
      <c r="H679" s="8">
        <f t="shared" si="231"/>
        <v>1022.9000000000001</v>
      </c>
    </row>
    <row r="680" spans="1:8" hidden="1" x14ac:dyDescent="0.15">
      <c r="A680" s="4">
        <v>40</v>
      </c>
      <c r="B680" s="6"/>
      <c r="C680" s="41"/>
      <c r="D680" s="7">
        <f t="shared" ref="D680:H680" si="232">+D608*$L$2</f>
        <v>2555.6600000000003</v>
      </c>
      <c r="E680" s="7">
        <f t="shared" si="232"/>
        <v>2056.4</v>
      </c>
      <c r="F680" s="7">
        <f t="shared" si="232"/>
        <v>1441.0700000000002</v>
      </c>
      <c r="G680" s="7">
        <f t="shared" si="232"/>
        <v>1256.1000000000001</v>
      </c>
      <c r="H680" s="8">
        <f t="shared" si="232"/>
        <v>1043.5700000000002</v>
      </c>
    </row>
    <row r="681" spans="1:8" hidden="1" x14ac:dyDescent="0.15">
      <c r="A681" s="4">
        <v>41</v>
      </c>
      <c r="B681" s="6"/>
      <c r="C681" s="41"/>
      <c r="D681" s="7">
        <f t="shared" ref="D681:H681" si="233">+D609*$L$2</f>
        <v>2599.1200000000003</v>
      </c>
      <c r="E681" s="7">
        <f t="shared" si="233"/>
        <v>2099.33</v>
      </c>
      <c r="F681" s="7">
        <f t="shared" si="233"/>
        <v>1465.45</v>
      </c>
      <c r="G681" s="7">
        <f t="shared" si="233"/>
        <v>1277.8300000000002</v>
      </c>
      <c r="H681" s="8">
        <f t="shared" si="233"/>
        <v>1062.1200000000001</v>
      </c>
    </row>
    <row r="682" spans="1:8" hidden="1" x14ac:dyDescent="0.15">
      <c r="A682" s="4">
        <v>42</v>
      </c>
      <c r="B682" s="6"/>
      <c r="C682" s="41"/>
      <c r="D682" s="7">
        <f t="shared" ref="D682:H682" si="234">+D610*$L$2</f>
        <v>2644.17</v>
      </c>
      <c r="E682" s="7">
        <f t="shared" si="234"/>
        <v>2141.73</v>
      </c>
      <c r="F682" s="7">
        <f t="shared" si="234"/>
        <v>1488.77</v>
      </c>
      <c r="G682" s="7">
        <f t="shared" si="234"/>
        <v>1302.21</v>
      </c>
      <c r="H682" s="8">
        <f t="shared" si="234"/>
        <v>1081.2</v>
      </c>
    </row>
    <row r="683" spans="1:8" hidden="1" x14ac:dyDescent="0.15">
      <c r="A683" s="4">
        <v>43</v>
      </c>
      <c r="B683" s="6"/>
      <c r="C683" s="41"/>
      <c r="D683" s="7">
        <f t="shared" ref="D683:H683" si="235">+D611*$L$2</f>
        <v>2737.98</v>
      </c>
      <c r="E683" s="7">
        <f t="shared" si="235"/>
        <v>2225.4700000000003</v>
      </c>
      <c r="F683" s="7">
        <f t="shared" si="235"/>
        <v>1543.3600000000001</v>
      </c>
      <c r="G683" s="7">
        <f t="shared" si="235"/>
        <v>1350.97</v>
      </c>
      <c r="H683" s="8">
        <f t="shared" si="235"/>
        <v>1119.8900000000001</v>
      </c>
    </row>
    <row r="684" spans="1:8" hidden="1" x14ac:dyDescent="0.15">
      <c r="A684" s="4">
        <v>44</v>
      </c>
      <c r="B684" s="6"/>
      <c r="C684" s="41"/>
      <c r="D684" s="7">
        <f t="shared" ref="D684:H684" si="236">+D612*$L$2</f>
        <v>2828.61</v>
      </c>
      <c r="E684" s="7">
        <f t="shared" si="236"/>
        <v>2307.09</v>
      </c>
      <c r="F684" s="7">
        <f t="shared" si="236"/>
        <v>1599.5400000000002</v>
      </c>
      <c r="G684" s="7">
        <f t="shared" si="236"/>
        <v>1397.6100000000001</v>
      </c>
      <c r="H684" s="8">
        <f t="shared" si="236"/>
        <v>1162.29</v>
      </c>
    </row>
    <row r="685" spans="1:8" hidden="1" x14ac:dyDescent="0.15">
      <c r="A685" s="4">
        <v>45</v>
      </c>
      <c r="B685" s="6"/>
      <c r="C685" s="41"/>
      <c r="D685" s="7">
        <f t="shared" ref="D685:H685" si="237">+D613*$L$2</f>
        <v>2920.3</v>
      </c>
      <c r="E685" s="7">
        <f t="shared" si="237"/>
        <v>2391.8900000000003</v>
      </c>
      <c r="F685" s="7">
        <f t="shared" si="237"/>
        <v>1655.19</v>
      </c>
      <c r="G685" s="7">
        <f t="shared" si="237"/>
        <v>1445.8400000000001</v>
      </c>
      <c r="H685" s="8">
        <f t="shared" si="237"/>
        <v>1200.98</v>
      </c>
    </row>
    <row r="686" spans="1:8" hidden="1" x14ac:dyDescent="0.15">
      <c r="A686" s="4">
        <v>46</v>
      </c>
      <c r="B686" s="6"/>
      <c r="C686" s="41"/>
      <c r="D686" s="7">
        <f t="shared" ref="D686:H686" si="238">+D614*$L$2</f>
        <v>3014.6400000000003</v>
      </c>
      <c r="E686" s="7">
        <f t="shared" si="238"/>
        <v>2475.1</v>
      </c>
      <c r="F686" s="7">
        <f t="shared" si="238"/>
        <v>1712.96</v>
      </c>
      <c r="G686" s="7">
        <f t="shared" si="238"/>
        <v>1493.01</v>
      </c>
      <c r="H686" s="8">
        <f t="shared" si="238"/>
        <v>1241.79</v>
      </c>
    </row>
    <row r="687" spans="1:8" hidden="1" x14ac:dyDescent="0.15">
      <c r="A687" s="4">
        <v>47</v>
      </c>
      <c r="B687" s="6"/>
      <c r="C687" s="41"/>
      <c r="D687" s="7">
        <f t="shared" ref="D687:H687" si="239">+D615*$L$2</f>
        <v>3106.3300000000004</v>
      </c>
      <c r="E687" s="7">
        <f t="shared" si="239"/>
        <v>2558.84</v>
      </c>
      <c r="F687" s="7">
        <f t="shared" si="239"/>
        <v>1765.96</v>
      </c>
      <c r="G687" s="7">
        <f t="shared" si="239"/>
        <v>1541.77</v>
      </c>
      <c r="H687" s="8">
        <f t="shared" si="239"/>
        <v>1282.0700000000002</v>
      </c>
    </row>
    <row r="688" spans="1:8" hidden="1" x14ac:dyDescent="0.15">
      <c r="A688" s="4">
        <v>48</v>
      </c>
      <c r="B688" s="6"/>
      <c r="C688" s="41"/>
      <c r="D688" s="7">
        <f t="shared" ref="D688:H688" si="240">+D616*$L$2</f>
        <v>3194.31</v>
      </c>
      <c r="E688" s="7">
        <f t="shared" si="240"/>
        <v>2604.9500000000003</v>
      </c>
      <c r="F688" s="7">
        <f t="shared" si="240"/>
        <v>1818.96</v>
      </c>
      <c r="G688" s="7">
        <f t="shared" si="240"/>
        <v>1587.3500000000001</v>
      </c>
      <c r="H688" s="8">
        <f t="shared" si="240"/>
        <v>1304.3300000000002</v>
      </c>
    </row>
    <row r="689" spans="1:8" hidden="1" x14ac:dyDescent="0.15">
      <c r="A689" s="4">
        <v>49</v>
      </c>
      <c r="B689" s="6"/>
      <c r="C689" s="41"/>
      <c r="D689" s="7">
        <f t="shared" ref="D689:H689" si="241">+D617*$L$2</f>
        <v>3283.88</v>
      </c>
      <c r="E689" s="7">
        <f t="shared" si="241"/>
        <v>2651.59</v>
      </c>
      <c r="F689" s="7">
        <f t="shared" si="241"/>
        <v>1867.19</v>
      </c>
      <c r="G689" s="7">
        <f t="shared" si="241"/>
        <v>1633.46</v>
      </c>
      <c r="H689" s="8">
        <f t="shared" si="241"/>
        <v>1328.18</v>
      </c>
    </row>
    <row r="690" spans="1:8" hidden="1" x14ac:dyDescent="0.15">
      <c r="A690" s="4">
        <v>50</v>
      </c>
      <c r="B690" s="6"/>
      <c r="C690" s="41"/>
      <c r="D690" s="7">
        <f t="shared" ref="D690:H690" si="242">+D618*$L$2</f>
        <v>3372.3900000000003</v>
      </c>
      <c r="E690" s="7">
        <f t="shared" si="242"/>
        <v>2698.23</v>
      </c>
      <c r="F690" s="7">
        <f t="shared" si="242"/>
        <v>1918.0700000000002</v>
      </c>
      <c r="G690" s="7">
        <f t="shared" si="242"/>
        <v>1677.45</v>
      </c>
      <c r="H690" s="8">
        <f t="shared" si="242"/>
        <v>1350.97</v>
      </c>
    </row>
    <row r="691" spans="1:8" hidden="1" x14ac:dyDescent="0.15">
      <c r="A691" s="4">
        <v>51</v>
      </c>
      <c r="B691" s="6"/>
      <c r="C691" s="41"/>
      <c r="D691" s="7">
        <f t="shared" ref="D691:H691" si="243">+D619*$L$2</f>
        <v>3460.3700000000003</v>
      </c>
      <c r="E691" s="7">
        <f t="shared" si="243"/>
        <v>2744.8700000000003</v>
      </c>
      <c r="F691" s="7">
        <f t="shared" si="243"/>
        <v>1967.89</v>
      </c>
      <c r="G691" s="7">
        <f t="shared" si="243"/>
        <v>1720.38</v>
      </c>
      <c r="H691" s="8">
        <f t="shared" si="243"/>
        <v>1372.7</v>
      </c>
    </row>
    <row r="692" spans="1:8" hidden="1" x14ac:dyDescent="0.15">
      <c r="A692" s="4">
        <v>52</v>
      </c>
      <c r="B692" s="6"/>
      <c r="C692" s="41"/>
      <c r="D692" s="7">
        <f t="shared" ref="D692:H692" si="244">+D620*$L$2</f>
        <v>3548.3500000000004</v>
      </c>
      <c r="E692" s="7">
        <f t="shared" si="244"/>
        <v>2789.3900000000003</v>
      </c>
      <c r="F692" s="7">
        <f t="shared" si="244"/>
        <v>2018.24</v>
      </c>
      <c r="G692" s="7">
        <f t="shared" si="244"/>
        <v>1764.9</v>
      </c>
      <c r="H692" s="8">
        <f t="shared" si="244"/>
        <v>1394.96</v>
      </c>
    </row>
    <row r="693" spans="1:8" hidden="1" x14ac:dyDescent="0.15">
      <c r="A693" s="4">
        <v>53</v>
      </c>
      <c r="B693" s="6"/>
      <c r="C693" s="41"/>
      <c r="D693" s="7">
        <f t="shared" ref="D693:H693" si="245">+D621*$L$2</f>
        <v>3673.4300000000003</v>
      </c>
      <c r="E693" s="7">
        <f t="shared" si="245"/>
        <v>2899.63</v>
      </c>
      <c r="F693" s="7">
        <f t="shared" si="245"/>
        <v>2092.9700000000003</v>
      </c>
      <c r="G693" s="7">
        <f t="shared" si="245"/>
        <v>1830.0900000000001</v>
      </c>
      <c r="H693" s="8">
        <f t="shared" si="245"/>
        <v>1446.3700000000001</v>
      </c>
    </row>
    <row r="694" spans="1:8" hidden="1" x14ac:dyDescent="0.15">
      <c r="A694" s="4">
        <v>54</v>
      </c>
      <c r="B694" s="6"/>
      <c r="C694" s="41"/>
      <c r="D694" s="7">
        <f t="shared" ref="D694:H694" si="246">+D622*$L$2</f>
        <v>3797.98</v>
      </c>
      <c r="E694" s="7">
        <f t="shared" si="246"/>
        <v>3005.1000000000004</v>
      </c>
      <c r="F694" s="7">
        <f t="shared" si="246"/>
        <v>2168.7600000000002</v>
      </c>
      <c r="G694" s="7">
        <f t="shared" si="246"/>
        <v>1894.75</v>
      </c>
      <c r="H694" s="8">
        <f t="shared" si="246"/>
        <v>1498.8400000000001</v>
      </c>
    </row>
    <row r="695" spans="1:8" hidden="1" x14ac:dyDescent="0.15">
      <c r="A695" s="4">
        <v>55</v>
      </c>
      <c r="B695" s="6"/>
      <c r="C695" s="41"/>
      <c r="D695" s="7">
        <f t="shared" ref="D695:H695" si="247">+D623*$L$2</f>
        <v>3923.0600000000004</v>
      </c>
      <c r="E695" s="7">
        <f t="shared" si="247"/>
        <v>3113.75</v>
      </c>
      <c r="F695" s="7">
        <f t="shared" si="247"/>
        <v>2242.96</v>
      </c>
      <c r="G695" s="7">
        <f t="shared" si="247"/>
        <v>1961</v>
      </c>
      <c r="H695" s="8">
        <f t="shared" si="247"/>
        <v>1549.19</v>
      </c>
    </row>
    <row r="696" spans="1:8" hidden="1" x14ac:dyDescent="0.15">
      <c r="A696" s="4">
        <v>56</v>
      </c>
      <c r="B696" s="6"/>
      <c r="C696" s="41"/>
      <c r="D696" s="7">
        <f t="shared" ref="D696:H696" si="248">+D624*$L$2</f>
        <v>4050.26</v>
      </c>
      <c r="E696" s="7">
        <f t="shared" si="248"/>
        <v>3222.9300000000003</v>
      </c>
      <c r="F696" s="7">
        <f t="shared" si="248"/>
        <v>2316.63</v>
      </c>
      <c r="G696" s="7">
        <f t="shared" si="248"/>
        <v>2024.0700000000002</v>
      </c>
      <c r="H696" s="8">
        <f t="shared" si="248"/>
        <v>1599.5400000000002</v>
      </c>
    </row>
    <row r="697" spans="1:8" hidden="1" x14ac:dyDescent="0.15">
      <c r="A697" s="4">
        <v>57</v>
      </c>
      <c r="B697" s="6"/>
      <c r="C697" s="41"/>
      <c r="D697" s="7">
        <f t="shared" ref="D697:H697" si="249">+D625*$L$2</f>
        <v>4173.75</v>
      </c>
      <c r="E697" s="7">
        <f t="shared" si="249"/>
        <v>3331.05</v>
      </c>
      <c r="F697" s="7">
        <f t="shared" si="249"/>
        <v>2391.8900000000003</v>
      </c>
      <c r="G697" s="7">
        <f t="shared" si="249"/>
        <v>2090.85</v>
      </c>
      <c r="H697" s="8">
        <f t="shared" si="249"/>
        <v>1652.5400000000002</v>
      </c>
    </row>
    <row r="698" spans="1:8" hidden="1" x14ac:dyDescent="0.15">
      <c r="A698" s="4">
        <v>58</v>
      </c>
      <c r="B698" s="6"/>
      <c r="C698" s="41"/>
      <c r="D698" s="7">
        <f t="shared" ref="D698:H698" si="250">+D626*$L$2</f>
        <v>4393.17</v>
      </c>
      <c r="E698" s="7">
        <f t="shared" si="250"/>
        <v>3554.71</v>
      </c>
      <c r="F698" s="7">
        <f t="shared" si="250"/>
        <v>2547.71</v>
      </c>
      <c r="G698" s="7">
        <f t="shared" si="250"/>
        <v>2231.3000000000002</v>
      </c>
      <c r="H698" s="8">
        <f t="shared" si="250"/>
        <v>1771.7900000000002</v>
      </c>
    </row>
    <row r="699" spans="1:8" hidden="1" x14ac:dyDescent="0.15">
      <c r="A699" s="4">
        <v>59</v>
      </c>
      <c r="B699" s="6"/>
      <c r="C699" s="41"/>
      <c r="D699" s="7">
        <f t="shared" ref="D699:H699" si="251">+D627*$L$2</f>
        <v>4614.71</v>
      </c>
      <c r="E699" s="7">
        <f t="shared" si="251"/>
        <v>3779.4300000000003</v>
      </c>
      <c r="F699" s="7">
        <f t="shared" si="251"/>
        <v>2702.4700000000003</v>
      </c>
      <c r="G699" s="7">
        <f t="shared" si="251"/>
        <v>2371.75</v>
      </c>
      <c r="H699" s="8">
        <f t="shared" si="251"/>
        <v>1893.16</v>
      </c>
    </row>
    <row r="700" spans="1:8" hidden="1" x14ac:dyDescent="0.15">
      <c r="A700" s="4">
        <v>60</v>
      </c>
      <c r="B700" s="6"/>
      <c r="C700" s="41"/>
      <c r="D700" s="7">
        <f t="shared" ref="D700:H700" si="252">+D628*$L$2</f>
        <v>4835.1900000000005</v>
      </c>
      <c r="E700" s="7">
        <f t="shared" si="252"/>
        <v>4002.5600000000004</v>
      </c>
      <c r="F700" s="7">
        <f t="shared" si="252"/>
        <v>2857.76</v>
      </c>
      <c r="G700" s="7">
        <f t="shared" si="252"/>
        <v>2512.2000000000003</v>
      </c>
      <c r="H700" s="8">
        <f t="shared" si="252"/>
        <v>2017.18</v>
      </c>
    </row>
    <row r="701" spans="1:8" hidden="1" x14ac:dyDescent="0.15">
      <c r="A701" s="4">
        <v>61</v>
      </c>
      <c r="B701" s="6"/>
      <c r="C701" s="41"/>
      <c r="D701" s="7">
        <f t="shared" ref="D701:H701" si="253">+D629*$L$2</f>
        <v>5100.72</v>
      </c>
      <c r="E701" s="7">
        <f t="shared" si="253"/>
        <v>4235.76</v>
      </c>
      <c r="F701" s="7">
        <f t="shared" si="253"/>
        <v>3021</v>
      </c>
      <c r="G701" s="7">
        <f t="shared" si="253"/>
        <v>2662.19</v>
      </c>
      <c r="H701" s="8">
        <f t="shared" si="253"/>
        <v>2138.5500000000002</v>
      </c>
    </row>
    <row r="702" spans="1:8" hidden="1" x14ac:dyDescent="0.15">
      <c r="A702" s="4">
        <v>62</v>
      </c>
      <c r="B702" s="6"/>
      <c r="C702" s="41"/>
      <c r="D702" s="7">
        <f t="shared" ref="D702:H702" si="254">+D630*$L$2</f>
        <v>5393.2800000000007</v>
      </c>
      <c r="E702" s="7">
        <f t="shared" si="254"/>
        <v>4476.38</v>
      </c>
      <c r="F702" s="7">
        <f t="shared" si="254"/>
        <v>3185.8300000000004</v>
      </c>
      <c r="G702" s="7">
        <f t="shared" si="254"/>
        <v>2815.36</v>
      </c>
      <c r="H702" s="8">
        <f t="shared" si="254"/>
        <v>2263.63</v>
      </c>
    </row>
    <row r="703" spans="1:8" hidden="1" x14ac:dyDescent="0.15">
      <c r="A703" s="4">
        <v>63</v>
      </c>
      <c r="B703" s="6"/>
      <c r="C703" s="41"/>
      <c r="D703" s="7">
        <f t="shared" ref="D703:H703" si="255">+D631*$L$2</f>
        <v>5684.25</v>
      </c>
      <c r="E703" s="7">
        <f t="shared" si="255"/>
        <v>4728.13</v>
      </c>
      <c r="F703" s="7">
        <f t="shared" si="255"/>
        <v>3354.9</v>
      </c>
      <c r="G703" s="7">
        <f t="shared" si="255"/>
        <v>2970.65</v>
      </c>
      <c r="H703" s="8">
        <f t="shared" si="255"/>
        <v>2390.83</v>
      </c>
    </row>
    <row r="704" spans="1:8" hidden="1" x14ac:dyDescent="0.15">
      <c r="A704" s="4">
        <v>64</v>
      </c>
      <c r="B704" s="6"/>
      <c r="C704" s="41"/>
      <c r="D704" s="7">
        <f t="shared" ref="D704:H704" si="256">+D632*$L$2</f>
        <v>5991.12</v>
      </c>
      <c r="E704" s="7">
        <f t="shared" si="256"/>
        <v>4999.4900000000007</v>
      </c>
      <c r="F704" s="7">
        <f t="shared" si="256"/>
        <v>3535.63</v>
      </c>
      <c r="G704" s="7">
        <f t="shared" si="256"/>
        <v>3129.1200000000003</v>
      </c>
      <c r="H704" s="8">
        <f t="shared" si="256"/>
        <v>2516.44</v>
      </c>
    </row>
    <row r="705" spans="1:8" hidden="1" x14ac:dyDescent="0.15">
      <c r="A705" s="4">
        <v>65</v>
      </c>
      <c r="B705" s="6"/>
      <c r="C705" s="41"/>
      <c r="D705" s="7">
        <f t="shared" ref="D705:H705" si="257">+D633*$L$2</f>
        <v>6316.01</v>
      </c>
      <c r="E705" s="7">
        <f t="shared" si="257"/>
        <v>5279.8600000000006</v>
      </c>
      <c r="F705" s="7">
        <f t="shared" si="257"/>
        <v>3772.01</v>
      </c>
      <c r="G705" s="7">
        <f t="shared" si="257"/>
        <v>3293.9500000000003</v>
      </c>
      <c r="H705" s="8">
        <f t="shared" si="257"/>
        <v>2644.17</v>
      </c>
    </row>
    <row r="706" spans="1:8" hidden="1" x14ac:dyDescent="0.15">
      <c r="A706" s="4">
        <v>66</v>
      </c>
      <c r="B706" s="6"/>
      <c r="C706" s="41"/>
      <c r="D706" s="7">
        <f t="shared" ref="D706:H706" si="258">+D634*$L$2</f>
        <v>6720.4000000000005</v>
      </c>
      <c r="E706" s="7">
        <f t="shared" si="258"/>
        <v>5600.51</v>
      </c>
      <c r="F706" s="7">
        <f t="shared" si="258"/>
        <v>4039.6600000000003</v>
      </c>
      <c r="G706" s="7">
        <f t="shared" si="258"/>
        <v>3524.5</v>
      </c>
      <c r="H706" s="8">
        <f t="shared" si="258"/>
        <v>2802.6400000000003</v>
      </c>
    </row>
    <row r="707" spans="1:8" hidden="1" x14ac:dyDescent="0.15">
      <c r="A707" s="4">
        <v>67</v>
      </c>
      <c r="B707" s="6"/>
      <c r="C707" s="41"/>
      <c r="D707" s="7">
        <f t="shared" ref="D707:H707" si="259">+D635*$L$2</f>
        <v>7257.8200000000006</v>
      </c>
      <c r="E707" s="7">
        <f t="shared" si="259"/>
        <v>6048.3600000000006</v>
      </c>
      <c r="F707" s="7">
        <f t="shared" si="259"/>
        <v>4366.67</v>
      </c>
      <c r="G707" s="7">
        <f t="shared" si="259"/>
        <v>3795.86</v>
      </c>
      <c r="H707" s="8">
        <f t="shared" si="259"/>
        <v>3029.48</v>
      </c>
    </row>
    <row r="708" spans="1:8" hidden="1" x14ac:dyDescent="0.15">
      <c r="A708" s="4">
        <v>68</v>
      </c>
      <c r="B708" s="6"/>
      <c r="C708" s="41"/>
      <c r="D708" s="7">
        <f t="shared" ref="D708:H708" si="260">+D636*$L$2</f>
        <v>7868.38</v>
      </c>
      <c r="E708" s="7">
        <f t="shared" si="260"/>
        <v>6560.87</v>
      </c>
      <c r="F708" s="7">
        <f t="shared" si="260"/>
        <v>4732.9000000000005</v>
      </c>
      <c r="G708" s="7">
        <f t="shared" si="260"/>
        <v>4117.04</v>
      </c>
      <c r="H708" s="8">
        <f t="shared" si="260"/>
        <v>3285.4700000000003</v>
      </c>
    </row>
    <row r="709" spans="1:8" hidden="1" x14ac:dyDescent="0.15">
      <c r="A709" s="4">
        <v>69</v>
      </c>
      <c r="B709" s="6"/>
      <c r="C709" s="41"/>
      <c r="D709" s="7">
        <f t="shared" ref="D709:H709" si="261">+D637*$L$2</f>
        <v>8590.77</v>
      </c>
      <c r="E709" s="7">
        <f t="shared" si="261"/>
        <v>7161.89</v>
      </c>
      <c r="F709" s="7">
        <f t="shared" si="261"/>
        <v>5168.5600000000004</v>
      </c>
      <c r="G709" s="7">
        <f t="shared" si="261"/>
        <v>4493.87</v>
      </c>
      <c r="H709" s="8">
        <f t="shared" si="261"/>
        <v>3585.98</v>
      </c>
    </row>
    <row r="710" spans="1:8" hidden="1" x14ac:dyDescent="0.15">
      <c r="A710" s="4">
        <v>70</v>
      </c>
      <c r="B710" s="6"/>
      <c r="C710" s="41"/>
      <c r="D710" s="7">
        <f t="shared" ref="D710:H710" si="262">+D638*$L$2</f>
        <v>9419.16</v>
      </c>
      <c r="E710" s="7">
        <f t="shared" si="262"/>
        <v>7970.14</v>
      </c>
      <c r="F710" s="7">
        <f t="shared" si="262"/>
        <v>5636.55</v>
      </c>
      <c r="G710" s="7">
        <f t="shared" si="262"/>
        <v>4951.26</v>
      </c>
      <c r="H710" s="8">
        <f t="shared" si="262"/>
        <v>3944.7900000000004</v>
      </c>
    </row>
    <row r="711" spans="1:8" hidden="1" x14ac:dyDescent="0.15">
      <c r="A711" s="4">
        <v>71</v>
      </c>
      <c r="B711" s="6"/>
      <c r="C711" s="41"/>
      <c r="D711" s="7">
        <f t="shared" ref="D711:H711" si="263">+D639*$L$2</f>
        <v>10372.630000000001</v>
      </c>
      <c r="E711" s="7">
        <f t="shared" si="263"/>
        <v>8781.57</v>
      </c>
      <c r="F711" s="7">
        <f t="shared" si="263"/>
        <v>6242.87</v>
      </c>
      <c r="G711" s="7">
        <f t="shared" si="263"/>
        <v>5454.2300000000005</v>
      </c>
      <c r="H711" s="8">
        <f t="shared" si="263"/>
        <v>4347.59</v>
      </c>
    </row>
    <row r="712" spans="1:8" hidden="1" x14ac:dyDescent="0.15">
      <c r="A712" s="4">
        <v>72</v>
      </c>
      <c r="B712" s="6"/>
      <c r="C712" s="41"/>
      <c r="D712" s="7">
        <f t="shared" ref="D712:H712" si="264">+D640*$L$2</f>
        <v>11473.970000000001</v>
      </c>
      <c r="E712" s="7">
        <f t="shared" si="264"/>
        <v>9711.19</v>
      </c>
      <c r="F712" s="7">
        <f t="shared" si="264"/>
        <v>6906.96</v>
      </c>
      <c r="G712" s="7">
        <f t="shared" si="264"/>
        <v>6037.2300000000005</v>
      </c>
      <c r="H712" s="8">
        <f t="shared" si="264"/>
        <v>4811.87</v>
      </c>
    </row>
    <row r="713" spans="1:8" hidden="1" x14ac:dyDescent="0.15">
      <c r="A713" s="4">
        <v>73</v>
      </c>
      <c r="B713" s="6"/>
      <c r="C713" s="41"/>
      <c r="D713" s="7">
        <f t="shared" ref="D713:H713" si="265">+D641*$L$2</f>
        <v>12740.140000000001</v>
      </c>
      <c r="E713" s="7">
        <f t="shared" si="265"/>
        <v>10775.960000000001</v>
      </c>
      <c r="F713" s="7">
        <f t="shared" si="265"/>
        <v>7668.04</v>
      </c>
      <c r="G713" s="7">
        <f t="shared" si="265"/>
        <v>6700.79</v>
      </c>
      <c r="H713" s="8">
        <f t="shared" si="265"/>
        <v>5342.4000000000005</v>
      </c>
    </row>
    <row r="714" spans="1:8" hidden="1" x14ac:dyDescent="0.15">
      <c r="A714" s="4">
        <v>74</v>
      </c>
      <c r="B714" s="6"/>
      <c r="C714" s="41"/>
      <c r="D714" s="7">
        <f t="shared" ref="D714:H714" si="266">+D642*$L$2</f>
        <v>14204</v>
      </c>
      <c r="E714" s="7">
        <f t="shared" si="266"/>
        <v>12015.1</v>
      </c>
      <c r="F714" s="7">
        <f t="shared" si="266"/>
        <v>8551.02</v>
      </c>
      <c r="G714" s="7">
        <f t="shared" si="266"/>
        <v>7448.09</v>
      </c>
      <c r="H714" s="8">
        <f t="shared" si="266"/>
        <v>5956.67</v>
      </c>
    </row>
    <row r="715" spans="1:8" hidden="1" x14ac:dyDescent="0.15">
      <c r="A715" s="4">
        <v>75</v>
      </c>
      <c r="B715" s="6"/>
      <c r="C715" s="41"/>
      <c r="D715" s="7">
        <f t="shared" ref="D715:H715" si="267">+D643*$L$2</f>
        <v>15856.01</v>
      </c>
      <c r="E715" s="7">
        <f t="shared" si="267"/>
        <v>13963.91</v>
      </c>
      <c r="F715" s="7">
        <f t="shared" si="267"/>
        <v>9865.9500000000007</v>
      </c>
      <c r="G715" s="7">
        <f t="shared" si="267"/>
        <v>8542.5400000000009</v>
      </c>
      <c r="H715" s="8">
        <f t="shared" si="267"/>
        <v>6615.46</v>
      </c>
    </row>
    <row r="716" spans="1:8" hidden="1" x14ac:dyDescent="0.15">
      <c r="A716" s="4">
        <v>76</v>
      </c>
      <c r="B716" s="6"/>
      <c r="C716" s="41"/>
      <c r="D716" s="7">
        <f t="shared" ref="D716:H716" si="268">+D644*$L$2</f>
        <v>18741.330000000002</v>
      </c>
      <c r="E716" s="7">
        <f t="shared" si="268"/>
        <v>16498.900000000001</v>
      </c>
      <c r="F716" s="7">
        <f t="shared" si="268"/>
        <v>11453.83</v>
      </c>
      <c r="G716" s="7">
        <f t="shared" si="268"/>
        <v>9874.9600000000009</v>
      </c>
      <c r="H716" s="8">
        <f t="shared" si="268"/>
        <v>7634.1200000000008</v>
      </c>
    </row>
    <row r="717" spans="1:8" hidden="1" x14ac:dyDescent="0.15">
      <c r="A717" s="4">
        <v>77</v>
      </c>
      <c r="B717" s="6"/>
      <c r="C717" s="41"/>
      <c r="D717" s="7">
        <f t="shared" ref="D717:H717" si="269">+D645*$L$2</f>
        <v>21694.49</v>
      </c>
      <c r="E717" s="7">
        <f t="shared" si="269"/>
        <v>19091.13</v>
      </c>
      <c r="F717" s="7">
        <f t="shared" si="269"/>
        <v>13376.67</v>
      </c>
      <c r="G717" s="7">
        <f t="shared" si="269"/>
        <v>11531.74</v>
      </c>
      <c r="H717" s="8">
        <f t="shared" si="269"/>
        <v>8753.48</v>
      </c>
    </row>
    <row r="718" spans="1:8" hidden="1" x14ac:dyDescent="0.15">
      <c r="A718" s="4">
        <v>78</v>
      </c>
      <c r="B718" s="6"/>
      <c r="C718" s="41"/>
      <c r="D718" s="7">
        <f t="shared" ref="D718:H718" si="270">+D646*$L$2</f>
        <v>25226.940000000002</v>
      </c>
      <c r="E718" s="7">
        <f t="shared" si="270"/>
        <v>21801.02</v>
      </c>
      <c r="F718" s="7">
        <f t="shared" si="270"/>
        <v>15468.050000000001</v>
      </c>
      <c r="G718" s="7">
        <f t="shared" si="270"/>
        <v>13335.33</v>
      </c>
      <c r="H718" s="8">
        <f t="shared" si="270"/>
        <v>10024.950000000001</v>
      </c>
    </row>
    <row r="719" spans="1:8" hidden="1" x14ac:dyDescent="0.15">
      <c r="A719" s="4">
        <v>79</v>
      </c>
      <c r="B719" s="6"/>
      <c r="C719" s="41"/>
      <c r="D719" s="7">
        <f t="shared" ref="D719:H719" si="271">+D647*$L$2</f>
        <v>28829.350000000002</v>
      </c>
      <c r="E719" s="7">
        <f t="shared" si="271"/>
        <v>24747.29</v>
      </c>
      <c r="F719" s="7">
        <f t="shared" si="271"/>
        <v>18058.690000000002</v>
      </c>
      <c r="G719" s="7">
        <f t="shared" si="271"/>
        <v>15568.75</v>
      </c>
      <c r="H719" s="8">
        <f t="shared" si="271"/>
        <v>11450.650000000001</v>
      </c>
    </row>
    <row r="720" spans="1:8" hidden="1" x14ac:dyDescent="0.15">
      <c r="A720" s="4">
        <v>80</v>
      </c>
      <c r="B720" s="6"/>
      <c r="C720" s="41"/>
      <c r="D720" s="7">
        <f t="shared" ref="D720:H720" si="272">+D648*$L$2</f>
        <v>32867.42</v>
      </c>
      <c r="E720" s="7">
        <f t="shared" si="272"/>
        <v>28283.45</v>
      </c>
      <c r="F720" s="7">
        <f t="shared" si="272"/>
        <v>20818.93</v>
      </c>
      <c r="G720" s="7">
        <f t="shared" si="272"/>
        <v>17946.86</v>
      </c>
      <c r="H720" s="8">
        <f t="shared" si="272"/>
        <v>12925.640000000001</v>
      </c>
    </row>
    <row r="721" spans="1:8" hidden="1" x14ac:dyDescent="0.15">
      <c r="A721" s="4">
        <v>1</v>
      </c>
      <c r="B721" s="6" t="s">
        <v>5</v>
      </c>
      <c r="C721" s="41"/>
      <c r="D721" s="7">
        <f t="shared" ref="D721:H721" si="273">+D649*$L$2</f>
        <v>652.43000000000006</v>
      </c>
      <c r="E721" s="7">
        <f t="shared" si="273"/>
        <v>538.48</v>
      </c>
      <c r="F721" s="7">
        <f t="shared" si="273"/>
        <v>378.42</v>
      </c>
      <c r="G721" s="7">
        <f t="shared" si="273"/>
        <v>328.6</v>
      </c>
      <c r="H721" s="8">
        <f t="shared" si="273"/>
        <v>278.25</v>
      </c>
    </row>
    <row r="722" spans="1:8" hidden="1" x14ac:dyDescent="0.15">
      <c r="A722" s="4">
        <v>2</v>
      </c>
      <c r="B722" s="6" t="s">
        <v>1</v>
      </c>
      <c r="C722" s="41"/>
      <c r="D722" s="7">
        <f t="shared" ref="D722:H722" si="274">+D650*$L$2</f>
        <v>1098.1600000000001</v>
      </c>
      <c r="E722" s="7">
        <f t="shared" si="274"/>
        <v>801.36</v>
      </c>
      <c r="F722" s="7">
        <f t="shared" si="274"/>
        <v>600.49</v>
      </c>
      <c r="G722" s="7">
        <f t="shared" si="274"/>
        <v>517.28</v>
      </c>
      <c r="H722" s="8">
        <f t="shared" si="274"/>
        <v>443.61</v>
      </c>
    </row>
    <row r="723" spans="1:8" hidden="1" x14ac:dyDescent="0.15">
      <c r="A723" s="4">
        <v>3</v>
      </c>
      <c r="B723" s="6" t="s">
        <v>6</v>
      </c>
      <c r="C723" s="41"/>
      <c r="D723" s="7">
        <f t="shared" ref="D723:H723" si="275">+D651*$L$2</f>
        <v>1614.91</v>
      </c>
      <c r="E723" s="7">
        <f t="shared" si="275"/>
        <v>1151.1600000000001</v>
      </c>
      <c r="F723" s="7">
        <f t="shared" si="275"/>
        <v>868.67000000000007</v>
      </c>
      <c r="G723" s="7">
        <f t="shared" si="275"/>
        <v>752.07</v>
      </c>
      <c r="H723" s="8">
        <f t="shared" si="275"/>
        <v>640.77</v>
      </c>
    </row>
    <row r="724" spans="1:8" hidden="1" x14ac:dyDescent="0.15">
      <c r="A724" s="4">
        <v>1</v>
      </c>
      <c r="B724" s="6" t="s">
        <v>3</v>
      </c>
      <c r="C724" s="41"/>
      <c r="D724" s="7">
        <f t="shared" ref="D724:H724" si="276">+D652*$L$2</f>
        <v>119.25</v>
      </c>
      <c r="E724" s="7">
        <f t="shared" si="276"/>
        <v>119.25</v>
      </c>
      <c r="F724" s="7">
        <f t="shared" si="276"/>
        <v>119.25</v>
      </c>
      <c r="G724" s="7">
        <f t="shared" si="276"/>
        <v>119.25</v>
      </c>
      <c r="H724" s="8">
        <f t="shared" si="276"/>
        <v>119.25</v>
      </c>
    </row>
    <row r="725" spans="1:8" ht="14" hidden="1" thickBot="1" x14ac:dyDescent="0.2">
      <c r="A725" s="11">
        <v>1</v>
      </c>
      <c r="B725" s="12" t="s">
        <v>2</v>
      </c>
      <c r="C725" s="42"/>
      <c r="D725" s="13">
        <f t="shared" ref="D725:H725" si="277">+D653*$L$2</f>
        <v>159</v>
      </c>
      <c r="E725" s="13">
        <f t="shared" si="277"/>
        <v>159</v>
      </c>
      <c r="F725" s="13">
        <f t="shared" si="277"/>
        <v>159</v>
      </c>
      <c r="G725" s="13">
        <f t="shared" si="277"/>
        <v>159</v>
      </c>
      <c r="H725" s="14">
        <f t="shared" si="277"/>
        <v>159</v>
      </c>
    </row>
  </sheetData>
  <sheetProtection password="CFD1" sheet="1" objects="1" scenarios="1"/>
  <sortState xmlns:xlrd2="http://schemas.microsoft.com/office/spreadsheetml/2017/richdata2" ref="N3:N19">
    <sortCondition ref="N3"/>
  </sortState>
  <mergeCells count="35">
    <mergeCell ref="A656:B656"/>
    <mergeCell ref="C656:G656"/>
    <mergeCell ref="A582:H582"/>
    <mergeCell ref="A583:H583"/>
    <mergeCell ref="A584:B584"/>
    <mergeCell ref="C584:G584"/>
    <mergeCell ref="A655:H655"/>
    <mergeCell ref="A439:B439"/>
    <mergeCell ref="C439:G439"/>
    <mergeCell ref="A510:H510"/>
    <mergeCell ref="A511:B511"/>
    <mergeCell ref="C511:G511"/>
    <mergeCell ref="A365:H365"/>
    <mergeCell ref="A366:B366"/>
    <mergeCell ref="C366:G366"/>
    <mergeCell ref="A437:H437"/>
    <mergeCell ref="A438:H438"/>
    <mergeCell ref="A221:B221"/>
    <mergeCell ref="C221:G221"/>
    <mergeCell ref="A292:H292"/>
    <mergeCell ref="A293:H293"/>
    <mergeCell ref="A294:B294"/>
    <mergeCell ref="C294:G294"/>
    <mergeCell ref="A147:H147"/>
    <mergeCell ref="A148:H148"/>
    <mergeCell ref="A149:B149"/>
    <mergeCell ref="C149:G149"/>
    <mergeCell ref="A220:H220"/>
    <mergeCell ref="A2:H2"/>
    <mergeCell ref="A3:H3"/>
    <mergeCell ref="A76:B76"/>
    <mergeCell ref="C76:G76"/>
    <mergeCell ref="A75:H75"/>
    <mergeCell ref="A4:B4"/>
    <mergeCell ref="C4:G4"/>
  </mergeCells>
  <phoneticPr fontId="13" type="noConversion"/>
  <conditionalFormatting sqref="J6:R71">
    <cfRule type="containsText" dxfId="4" priority="5" operator="containsText" text="True">
      <formula>NOT(ISERROR(SEARCH("True",J6)))</formula>
    </cfRule>
  </conditionalFormatting>
  <conditionalFormatting sqref="J151:N216">
    <cfRule type="containsText" dxfId="3" priority="4" operator="containsText" text="True">
      <formula>NOT(ISERROR(SEARCH("True",J151)))</formula>
    </cfRule>
  </conditionalFormatting>
  <conditionalFormatting sqref="J296:N358">
    <cfRule type="containsText" dxfId="2" priority="3" operator="containsText" text="True">
      <formula>NOT(ISERROR(SEARCH("True",J296)))</formula>
    </cfRule>
  </conditionalFormatting>
  <conditionalFormatting sqref="J441:N506">
    <cfRule type="containsText" dxfId="1" priority="2" operator="containsText" text="True">
      <formula>NOT(ISERROR(SEARCH("True",J441)))</formula>
    </cfRule>
  </conditionalFormatting>
  <conditionalFormatting sqref="J586:N651">
    <cfRule type="containsText" dxfId="0" priority="1" operator="containsText" text="True">
      <formula>NOT(ISERROR(SEARCH("True",J586)))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INGRESO DE DATOS</vt:lpstr>
      <vt:lpstr>Bupa Alpha</vt:lpstr>
      <vt:lpstr>Tablas</vt:lpstr>
      <vt:lpstr>'Bupa Alpha'!Print_Area</vt:lpstr>
    </vt:vector>
  </TitlesOfParts>
  <Company>Bupa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Freddy Galarza</dc:creator>
  <cp:lastModifiedBy>Microsoft Office User</cp:lastModifiedBy>
  <cp:lastPrinted>2012-11-21T19:21:32Z</cp:lastPrinted>
  <dcterms:created xsi:type="dcterms:W3CDTF">2005-02-05T20:47:31Z</dcterms:created>
  <dcterms:modified xsi:type="dcterms:W3CDTF">2021-11-04T20:54:19Z</dcterms:modified>
</cp:coreProperties>
</file>